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ustav Beier\Google Drive\RPG\TRPG\T20\"/>
    </mc:Choice>
  </mc:AlternateContent>
  <xr:revisionPtr revIDLastSave="0" documentId="8_{5CB64C3B-10D3-413E-B1BB-1B4891F2E7E9}" xr6:coauthVersionLast="45" xr6:coauthVersionMax="45" xr10:uidLastSave="{00000000-0000-0000-0000-000000000000}"/>
  <bookViews>
    <workbookView xWindow="-120" yWindow="-120" windowWidth="20730" windowHeight="11160" xr2:uid="{4E75B89C-89B3-4E15-8ABD-C68CA20E56B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52" i="1" l="1"/>
  <c r="X52" i="1"/>
  <c r="C15" i="1"/>
  <c r="W11" i="1"/>
  <c r="AI8" i="1"/>
  <c r="AI9" i="1" s="1"/>
  <c r="AF8" i="1"/>
  <c r="R8" i="1"/>
  <c r="AF13" i="1" s="1"/>
  <c r="O8" i="1"/>
  <c r="AF12" i="1" s="1"/>
  <c r="L8" i="1"/>
  <c r="AF11" i="1" s="1"/>
  <c r="I8" i="1"/>
  <c r="AF10" i="1" s="1"/>
  <c r="F8" i="1"/>
  <c r="AF9" i="1" s="1"/>
  <c r="C8" i="1"/>
  <c r="W19" i="1" l="1"/>
  <c r="W9" i="1"/>
  <c r="W26" i="1"/>
  <c r="W15" i="1"/>
  <c r="W30" i="1"/>
  <c r="W13" i="1"/>
  <c r="W36" i="1"/>
  <c r="W14" i="1"/>
  <c r="W38" i="1"/>
  <c r="W29" i="1"/>
  <c r="W18" i="1"/>
  <c r="W21" i="1"/>
  <c r="W20" i="1"/>
  <c r="W28" i="1"/>
  <c r="W37" i="1"/>
  <c r="W22" i="1"/>
  <c r="W10" i="1"/>
  <c r="W12" i="1"/>
  <c r="W27" i="1"/>
  <c r="W35" i="1"/>
  <c r="W34" i="1"/>
  <c r="W33" i="1"/>
  <c r="W25" i="1"/>
  <c r="W17" i="1"/>
  <c r="W32" i="1"/>
  <c r="W24" i="1"/>
  <c r="W16" i="1"/>
  <c r="W39" i="1"/>
  <c r="W31" i="1"/>
  <c r="W23" i="1"/>
</calcChain>
</file>

<file path=xl/sharedStrings.xml><?xml version="1.0" encoding="utf-8"?>
<sst xmlns="http://schemas.openxmlformats.org/spreadsheetml/2006/main" count="135" uniqueCount="85">
  <si>
    <t>FOR</t>
  </si>
  <si>
    <t>DES</t>
  </si>
  <si>
    <t>CON</t>
  </si>
  <si>
    <t>INT</t>
  </si>
  <si>
    <t>SAB</t>
  </si>
  <si>
    <t>CAR</t>
  </si>
  <si>
    <t>Acrobacia</t>
  </si>
  <si>
    <t>Adestramento</t>
  </si>
  <si>
    <t>Atletismo</t>
  </si>
  <si>
    <t>Atuação</t>
  </si>
  <si>
    <t>Cavalgar</t>
  </si>
  <si>
    <t>Conhecimento</t>
  </si>
  <si>
    <t>Cura</t>
  </si>
  <si>
    <t>Diplomacia</t>
  </si>
  <si>
    <t>Enganação</t>
  </si>
  <si>
    <t>Fortitude</t>
  </si>
  <si>
    <t>Furtividade</t>
  </si>
  <si>
    <t>Guerra</t>
  </si>
  <si>
    <t>Iniciativa</t>
  </si>
  <si>
    <t>Intimidação</t>
  </si>
  <si>
    <t>Intuição</t>
  </si>
  <si>
    <t>Investigação</t>
  </si>
  <si>
    <t>Jogatina</t>
  </si>
  <si>
    <t>Ladinagem</t>
  </si>
  <si>
    <t>Luta</t>
  </si>
  <si>
    <t>Misticismo</t>
  </si>
  <si>
    <t>Nobreza</t>
  </si>
  <si>
    <t>Ofício</t>
  </si>
  <si>
    <t>Percepção</t>
  </si>
  <si>
    <t>Pilotagem</t>
  </si>
  <si>
    <t>Pontaria</t>
  </si>
  <si>
    <t>Reflexos</t>
  </si>
  <si>
    <t>Religião</t>
  </si>
  <si>
    <t>Sobrevivência</t>
  </si>
  <si>
    <t>Vontade</t>
  </si>
  <si>
    <t>TOTAL</t>
  </si>
  <si>
    <t>HAB</t>
  </si>
  <si>
    <t>BÔNUS</t>
  </si>
  <si>
    <t>nv</t>
  </si>
  <si>
    <t>nv/2</t>
  </si>
  <si>
    <t>NOME</t>
  </si>
  <si>
    <t>RAÇA</t>
  </si>
  <si>
    <t>JOGADOR</t>
  </si>
  <si>
    <t>ORIGEM</t>
  </si>
  <si>
    <t>CLASSE</t>
  </si>
  <si>
    <t>NÍVEL</t>
  </si>
  <si>
    <t>PV</t>
  </si>
  <si>
    <t>PM</t>
  </si>
  <si>
    <t>PERÍCIAS</t>
  </si>
  <si>
    <t>EQUIPAMENTOS</t>
  </si>
  <si>
    <t>Tipo</t>
  </si>
  <si>
    <t>Bônus
na CA</t>
  </si>
  <si>
    <t>Penalidade
de Armadura</t>
  </si>
  <si>
    <t>-</t>
  </si>
  <si>
    <t>Armadura</t>
  </si>
  <si>
    <t>Escudo</t>
  </si>
  <si>
    <t>Outro</t>
  </si>
  <si>
    <t>DEF</t>
  </si>
  <si>
    <t>Total</t>
  </si>
  <si>
    <t>Atual</t>
  </si>
  <si>
    <t>DIVINDADE</t>
  </si>
  <si>
    <t>Alcance</t>
  </si>
  <si>
    <t>Crítico</t>
  </si>
  <si>
    <t>Dano</t>
  </si>
  <si>
    <t>Teste de
Ataque</t>
  </si>
  <si>
    <t>ATAQUES</t>
  </si>
  <si>
    <t>PROFICIÊNCIAS</t>
  </si>
  <si>
    <t>RESISTÊNCIAS</t>
  </si>
  <si>
    <t>PODERES</t>
  </si>
  <si>
    <t>1º</t>
  </si>
  <si>
    <t>2º</t>
  </si>
  <si>
    <t>3º</t>
  </si>
  <si>
    <t>4º</t>
  </si>
  <si>
    <t>5º</t>
  </si>
  <si>
    <t>HABILIDADES</t>
  </si>
  <si>
    <t>MAGIAS</t>
  </si>
  <si>
    <t>DESCRIÇÃO</t>
  </si>
  <si>
    <t>INVENTÁRIO</t>
  </si>
  <si>
    <t>#</t>
  </si>
  <si>
    <t>Item</t>
  </si>
  <si>
    <t>Peso</t>
  </si>
  <si>
    <t>Preço</t>
  </si>
  <si>
    <t>TC</t>
  </si>
  <si>
    <t>T$</t>
  </si>
  <si>
    <t>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</si>
</sst>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#;\-##;0"/>
    <numFmt numFmtId="165" formatCode="0.##&quot; kg&quot;"/>
    <numFmt numFmtId="169" formatCode="0.00\ &quot;kg&quot;"/>
    <numFmt numFmtId="171" formatCode="#,##0.0\ \T\$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8"/>
      <name val="Calibri"/>
      <family val="2"/>
      <scheme val="minor"/>
    </font>
    <font>
      <sz val="8"/>
      <name val="Segoe U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 tint="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E0FFA3"/>
        <bgColor indexed="64"/>
      </patternFill>
    </fill>
    <fill>
      <patternFill patternType="solid">
        <fgColor rgb="FFC2A3FF"/>
        <bgColor indexed="64"/>
      </patternFill>
    </fill>
    <fill>
      <patternFill patternType="solid">
        <fgColor rgb="FFFFA7A7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>
      <alignment horizontal="center" vertical="center"/>
    </xf>
    <xf numFmtId="164" fontId="6" fillId="0" borderId="6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0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vertical="center" textRotation="90"/>
    </xf>
    <xf numFmtId="0" fontId="0" fillId="0" borderId="14" xfId="0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textRotation="9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textRotation="90"/>
    </xf>
    <xf numFmtId="0" fontId="0" fillId="0" borderId="25" xfId="0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textRotation="90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0" fontId="3" fillId="2" borderId="5" xfId="0" applyFont="1" applyFill="1" applyBorder="1" applyAlignment="1">
      <alignment horizontal="center" vertical="center" textRotation="90"/>
    </xf>
    <xf numFmtId="0" fontId="0" fillId="0" borderId="10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9" fontId="0" fillId="0" borderId="0" xfId="0" applyNumberFormat="1" applyBorder="1" applyAlignment="1">
      <alignment horizontal="center" vertical="center"/>
    </xf>
    <xf numFmtId="171" fontId="0" fillId="0" borderId="4" xfId="0" applyNumberFormat="1" applyBorder="1" applyAlignment="1">
      <alignment horizontal="center" vertical="center"/>
    </xf>
    <xf numFmtId="171" fontId="0" fillId="0" borderId="6" xfId="0" applyNumberFormat="1" applyBorder="1" applyAlignment="1">
      <alignment horizontal="center" vertical="center"/>
    </xf>
  </cellXfs>
  <cellStyles count="1">
    <cellStyle name="Normal" xfId="0" builtinId="0"/>
  </cellStyles>
  <dxfs count="7">
    <dxf>
      <font>
        <b/>
        <i val="0"/>
        <color auto="1"/>
      </font>
      <fill>
        <patternFill patternType="solid">
          <fgColor rgb="FFFF5050"/>
          <bgColor rgb="FFFF5050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strike/>
      </font>
    </dxf>
    <dxf>
      <font>
        <b/>
        <i val="0"/>
        <color auto="1"/>
      </font>
      <fill>
        <patternFill patternType="solid">
          <fgColor rgb="FFFF5050"/>
          <bgColor rgb="FFFF5050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strike/>
      </font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5050"/>
      <color rgb="FFFFA7A7"/>
      <color rgb="FFC2A3FF"/>
      <color rgb="FFE0FFA3"/>
      <color rgb="FFCCFF66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T9" lockText="1" noThreeD="1"/>
</file>

<file path=xl/ctrlProps/ctrlProp10.xml><?xml version="1.0" encoding="utf-8"?>
<formControlPr xmlns="http://schemas.microsoft.com/office/spreadsheetml/2009/9/main" objectType="CheckBox" fmlaLink="T18" lockText="1" noThreeD="1"/>
</file>

<file path=xl/ctrlProps/ctrlProp11.xml><?xml version="1.0" encoding="utf-8"?>
<formControlPr xmlns="http://schemas.microsoft.com/office/spreadsheetml/2009/9/main" objectType="CheckBox" fmlaLink="T19" lockText="1" noThreeD="1"/>
</file>

<file path=xl/ctrlProps/ctrlProp12.xml><?xml version="1.0" encoding="utf-8"?>
<formControlPr xmlns="http://schemas.microsoft.com/office/spreadsheetml/2009/9/main" objectType="CheckBox" fmlaLink="T20" lockText="1" noThreeD="1"/>
</file>

<file path=xl/ctrlProps/ctrlProp13.xml><?xml version="1.0" encoding="utf-8"?>
<formControlPr xmlns="http://schemas.microsoft.com/office/spreadsheetml/2009/9/main" objectType="CheckBox" fmlaLink="T21" lockText="1" noThreeD="1"/>
</file>

<file path=xl/ctrlProps/ctrlProp14.xml><?xml version="1.0" encoding="utf-8"?>
<formControlPr xmlns="http://schemas.microsoft.com/office/spreadsheetml/2009/9/main" objectType="CheckBox" fmlaLink="T22" lockText="1" noThreeD="1"/>
</file>

<file path=xl/ctrlProps/ctrlProp15.xml><?xml version="1.0" encoding="utf-8"?>
<formControlPr xmlns="http://schemas.microsoft.com/office/spreadsheetml/2009/9/main" objectType="CheckBox" fmlaLink="T23" lockText="1" noThreeD="1"/>
</file>

<file path=xl/ctrlProps/ctrlProp16.xml><?xml version="1.0" encoding="utf-8"?>
<formControlPr xmlns="http://schemas.microsoft.com/office/spreadsheetml/2009/9/main" objectType="CheckBox" fmlaLink="T24" lockText="1" noThreeD="1"/>
</file>

<file path=xl/ctrlProps/ctrlProp17.xml><?xml version="1.0" encoding="utf-8"?>
<formControlPr xmlns="http://schemas.microsoft.com/office/spreadsheetml/2009/9/main" objectType="CheckBox" fmlaLink="T25" lockText="1" noThreeD="1"/>
</file>

<file path=xl/ctrlProps/ctrlProp18.xml><?xml version="1.0" encoding="utf-8"?>
<formControlPr xmlns="http://schemas.microsoft.com/office/spreadsheetml/2009/9/main" objectType="CheckBox" fmlaLink="T26" lockText="1" noThreeD="1"/>
</file>

<file path=xl/ctrlProps/ctrlProp19.xml><?xml version="1.0" encoding="utf-8"?>
<formControlPr xmlns="http://schemas.microsoft.com/office/spreadsheetml/2009/9/main" objectType="CheckBox" fmlaLink="T27" lockText="1" noThreeD="1"/>
</file>

<file path=xl/ctrlProps/ctrlProp2.xml><?xml version="1.0" encoding="utf-8"?>
<formControlPr xmlns="http://schemas.microsoft.com/office/spreadsheetml/2009/9/main" objectType="CheckBox" fmlaLink="T10" lockText="1" noThreeD="1"/>
</file>

<file path=xl/ctrlProps/ctrlProp20.xml><?xml version="1.0" encoding="utf-8"?>
<formControlPr xmlns="http://schemas.microsoft.com/office/spreadsheetml/2009/9/main" objectType="CheckBox" fmlaLink="T28" lockText="1" noThreeD="1"/>
</file>

<file path=xl/ctrlProps/ctrlProp21.xml><?xml version="1.0" encoding="utf-8"?>
<formControlPr xmlns="http://schemas.microsoft.com/office/spreadsheetml/2009/9/main" objectType="CheckBox" fmlaLink="T29" lockText="1" noThreeD="1"/>
</file>

<file path=xl/ctrlProps/ctrlProp22.xml><?xml version="1.0" encoding="utf-8"?>
<formControlPr xmlns="http://schemas.microsoft.com/office/spreadsheetml/2009/9/main" objectType="CheckBox" fmlaLink="T30" lockText="1" noThreeD="1"/>
</file>

<file path=xl/ctrlProps/ctrlProp23.xml><?xml version="1.0" encoding="utf-8"?>
<formControlPr xmlns="http://schemas.microsoft.com/office/spreadsheetml/2009/9/main" objectType="CheckBox" fmlaLink="T31" lockText="1" noThreeD="1"/>
</file>

<file path=xl/ctrlProps/ctrlProp24.xml><?xml version="1.0" encoding="utf-8"?>
<formControlPr xmlns="http://schemas.microsoft.com/office/spreadsheetml/2009/9/main" objectType="CheckBox" fmlaLink="T32" lockText="1" noThreeD="1"/>
</file>

<file path=xl/ctrlProps/ctrlProp25.xml><?xml version="1.0" encoding="utf-8"?>
<formControlPr xmlns="http://schemas.microsoft.com/office/spreadsheetml/2009/9/main" objectType="CheckBox" fmlaLink="T33" lockText="1" noThreeD="1"/>
</file>

<file path=xl/ctrlProps/ctrlProp26.xml><?xml version="1.0" encoding="utf-8"?>
<formControlPr xmlns="http://schemas.microsoft.com/office/spreadsheetml/2009/9/main" objectType="CheckBox" fmlaLink="T34" lockText="1" noThreeD="1"/>
</file>

<file path=xl/ctrlProps/ctrlProp27.xml><?xml version="1.0" encoding="utf-8"?>
<formControlPr xmlns="http://schemas.microsoft.com/office/spreadsheetml/2009/9/main" objectType="CheckBox" fmlaLink="T35" lockText="1" noThreeD="1"/>
</file>

<file path=xl/ctrlProps/ctrlProp28.xml><?xml version="1.0" encoding="utf-8"?>
<formControlPr xmlns="http://schemas.microsoft.com/office/spreadsheetml/2009/9/main" objectType="CheckBox" fmlaLink="T36" lockText="1" noThreeD="1"/>
</file>

<file path=xl/ctrlProps/ctrlProp29.xml><?xml version="1.0" encoding="utf-8"?>
<formControlPr xmlns="http://schemas.microsoft.com/office/spreadsheetml/2009/9/main" objectType="CheckBox" fmlaLink="T37" lockText="1" noThreeD="1"/>
</file>

<file path=xl/ctrlProps/ctrlProp3.xml><?xml version="1.0" encoding="utf-8"?>
<formControlPr xmlns="http://schemas.microsoft.com/office/spreadsheetml/2009/9/main" objectType="CheckBox" fmlaLink="T11" lockText="1" noThreeD="1"/>
</file>

<file path=xl/ctrlProps/ctrlProp30.xml><?xml version="1.0" encoding="utf-8"?>
<formControlPr xmlns="http://schemas.microsoft.com/office/spreadsheetml/2009/9/main" objectType="CheckBox" fmlaLink="T38" lockText="1" noThreeD="1"/>
</file>

<file path=xl/ctrlProps/ctrlProp31.xml><?xml version="1.0" encoding="utf-8"?>
<formControlPr xmlns="http://schemas.microsoft.com/office/spreadsheetml/2009/9/main" objectType="CheckBox" fmlaLink="T39" lockText="1" noThreeD="1"/>
</file>

<file path=xl/ctrlProps/ctrlProp4.xml><?xml version="1.0" encoding="utf-8"?>
<formControlPr xmlns="http://schemas.microsoft.com/office/spreadsheetml/2009/9/main" objectType="CheckBox" fmlaLink="T12" lockText="1" noThreeD="1"/>
</file>

<file path=xl/ctrlProps/ctrlProp5.xml><?xml version="1.0" encoding="utf-8"?>
<formControlPr xmlns="http://schemas.microsoft.com/office/spreadsheetml/2009/9/main" objectType="CheckBox" fmlaLink="T13" lockText="1" noThreeD="1"/>
</file>

<file path=xl/ctrlProps/ctrlProp6.xml><?xml version="1.0" encoding="utf-8"?>
<formControlPr xmlns="http://schemas.microsoft.com/office/spreadsheetml/2009/9/main" objectType="CheckBox" fmlaLink="T14" lockText="1" noThreeD="1"/>
</file>

<file path=xl/ctrlProps/ctrlProp7.xml><?xml version="1.0" encoding="utf-8"?>
<formControlPr xmlns="http://schemas.microsoft.com/office/spreadsheetml/2009/9/main" objectType="CheckBox" fmlaLink="T15" lockText="1" noThreeD="1"/>
</file>

<file path=xl/ctrlProps/ctrlProp8.xml><?xml version="1.0" encoding="utf-8"?>
<formControlPr xmlns="http://schemas.microsoft.com/office/spreadsheetml/2009/9/main" objectType="CheckBox" fmlaLink="T16" lockText="1" noThreeD="1"/>
</file>

<file path=xl/ctrlProps/ctrlProp9.xml><?xml version="1.0" encoding="utf-8"?>
<formControlPr xmlns="http://schemas.microsoft.com/office/spreadsheetml/2009/9/main" objectType="CheckBox" fmlaLink="T1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7</xdr:row>
          <xdr:rowOff>209550</xdr:rowOff>
        </xdr:from>
        <xdr:to>
          <xdr:col>20</xdr:col>
          <xdr:colOff>57149</xdr:colOff>
          <xdr:row>9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EF5370C-45C3-43F5-BC5C-8A5A25376C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162243</xdr:rowOff>
        </xdr:from>
        <xdr:to>
          <xdr:col>20</xdr:col>
          <xdr:colOff>57150</xdr:colOff>
          <xdr:row>10</xdr:row>
          <xdr:rowOff>318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B3976B2D-6795-4475-BB4D-3BFBEDC2B5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9</xdr:row>
          <xdr:rowOff>162561</xdr:rowOff>
        </xdr:from>
        <xdr:to>
          <xdr:col>20</xdr:col>
          <xdr:colOff>57150</xdr:colOff>
          <xdr:row>11</xdr:row>
          <xdr:rowOff>10161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8D0C36FA-2F0F-4233-8BFA-9FC9A20959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10</xdr:row>
          <xdr:rowOff>153354</xdr:rowOff>
        </xdr:from>
        <xdr:to>
          <xdr:col>20</xdr:col>
          <xdr:colOff>57150</xdr:colOff>
          <xdr:row>12</xdr:row>
          <xdr:rowOff>954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FA6FEB5D-9879-410E-BA1F-66D1E4001A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11</xdr:row>
          <xdr:rowOff>153672</xdr:rowOff>
        </xdr:from>
        <xdr:to>
          <xdr:col>20</xdr:col>
          <xdr:colOff>57150</xdr:colOff>
          <xdr:row>13</xdr:row>
          <xdr:rowOff>1272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CF7F71BC-73F4-4BDA-BDA0-C51A9F6A89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12</xdr:row>
          <xdr:rowOff>153990</xdr:rowOff>
        </xdr:from>
        <xdr:to>
          <xdr:col>20</xdr:col>
          <xdr:colOff>57150</xdr:colOff>
          <xdr:row>14</xdr:row>
          <xdr:rowOff>1590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9C15FC16-0005-4895-B7B8-4DD1B3B57B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154308</xdr:rowOff>
        </xdr:from>
        <xdr:to>
          <xdr:col>20</xdr:col>
          <xdr:colOff>57150</xdr:colOff>
          <xdr:row>15</xdr:row>
          <xdr:rowOff>1908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FB4DA8FF-F691-4646-A07A-8E4407200E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154626</xdr:rowOff>
        </xdr:from>
        <xdr:to>
          <xdr:col>20</xdr:col>
          <xdr:colOff>57150</xdr:colOff>
          <xdr:row>16</xdr:row>
          <xdr:rowOff>2226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965A9DAA-EDCB-4B06-A86E-E16D629389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15</xdr:row>
          <xdr:rowOff>154944</xdr:rowOff>
        </xdr:from>
        <xdr:to>
          <xdr:col>20</xdr:col>
          <xdr:colOff>57150</xdr:colOff>
          <xdr:row>16</xdr:row>
          <xdr:rowOff>193044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9C58B719-9776-4995-9AC6-A23F849285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16</xdr:row>
          <xdr:rowOff>155262</xdr:rowOff>
        </xdr:from>
        <xdr:to>
          <xdr:col>20</xdr:col>
          <xdr:colOff>57150</xdr:colOff>
          <xdr:row>18</xdr:row>
          <xdr:rowOff>2862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2EF1A74-C37B-48F6-83FA-A23DDED495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155580</xdr:rowOff>
        </xdr:from>
        <xdr:to>
          <xdr:col>20</xdr:col>
          <xdr:colOff>57150</xdr:colOff>
          <xdr:row>19</xdr:row>
          <xdr:rowOff>12705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29F38D40-BBA6-41EF-9FDA-9C995674DA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155898</xdr:rowOff>
        </xdr:from>
        <xdr:to>
          <xdr:col>20</xdr:col>
          <xdr:colOff>57150</xdr:colOff>
          <xdr:row>20</xdr:row>
          <xdr:rowOff>13023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E4E1852D-631A-4F46-85E7-272C8DE39A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19</xdr:row>
          <xdr:rowOff>156216</xdr:rowOff>
        </xdr:from>
        <xdr:to>
          <xdr:col>20</xdr:col>
          <xdr:colOff>57150</xdr:colOff>
          <xdr:row>21</xdr:row>
          <xdr:rowOff>13341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956F80D0-A570-4F9A-B004-AC53B23209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156534</xdr:rowOff>
        </xdr:from>
        <xdr:to>
          <xdr:col>20</xdr:col>
          <xdr:colOff>57150</xdr:colOff>
          <xdr:row>22</xdr:row>
          <xdr:rowOff>13659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858AB544-44F0-4CB9-8D14-6CB2895AB6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156852</xdr:rowOff>
        </xdr:from>
        <xdr:to>
          <xdr:col>20</xdr:col>
          <xdr:colOff>57150</xdr:colOff>
          <xdr:row>23</xdr:row>
          <xdr:rowOff>13977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973CD5F8-0CF3-4419-9150-5FC1A3AC12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157170</xdr:rowOff>
        </xdr:from>
        <xdr:to>
          <xdr:col>20</xdr:col>
          <xdr:colOff>57150</xdr:colOff>
          <xdr:row>24</xdr:row>
          <xdr:rowOff>14295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52F6F0E4-8787-4E53-A3B4-109E4424CF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23</xdr:row>
          <xdr:rowOff>157488</xdr:rowOff>
        </xdr:from>
        <xdr:to>
          <xdr:col>20</xdr:col>
          <xdr:colOff>57150</xdr:colOff>
          <xdr:row>25</xdr:row>
          <xdr:rowOff>5088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DD3D4FB0-FF52-417F-AB94-7F189A02E0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24</xdr:row>
          <xdr:rowOff>157806</xdr:rowOff>
        </xdr:from>
        <xdr:to>
          <xdr:col>20</xdr:col>
          <xdr:colOff>57150</xdr:colOff>
          <xdr:row>25</xdr:row>
          <xdr:rowOff>195906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CC681157-C3FA-4288-8348-1BA6DECB7F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25</xdr:row>
          <xdr:rowOff>158124</xdr:rowOff>
        </xdr:from>
        <xdr:to>
          <xdr:col>20</xdr:col>
          <xdr:colOff>57150</xdr:colOff>
          <xdr:row>27</xdr:row>
          <xdr:rowOff>5724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5ED475D6-EAAD-4E5C-A018-2954B5111C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26</xdr:row>
          <xdr:rowOff>158442</xdr:rowOff>
        </xdr:from>
        <xdr:to>
          <xdr:col>20</xdr:col>
          <xdr:colOff>57150</xdr:colOff>
          <xdr:row>28</xdr:row>
          <xdr:rowOff>15567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2EF3664D-970D-4CD2-9B87-54E40FC0DE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158760</xdr:rowOff>
        </xdr:from>
        <xdr:to>
          <xdr:col>20</xdr:col>
          <xdr:colOff>57150</xdr:colOff>
          <xdr:row>29</xdr:row>
          <xdr:rowOff>15885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96830508-8720-4EB2-8AEB-087857FBE6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28</xdr:row>
          <xdr:rowOff>159078</xdr:rowOff>
        </xdr:from>
        <xdr:to>
          <xdr:col>20</xdr:col>
          <xdr:colOff>57150</xdr:colOff>
          <xdr:row>30</xdr:row>
          <xdr:rowOff>16203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516BB664-7AC1-4CAC-8A4E-1703639BB8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29</xdr:row>
          <xdr:rowOff>159396</xdr:rowOff>
        </xdr:from>
        <xdr:to>
          <xdr:col>20</xdr:col>
          <xdr:colOff>57150</xdr:colOff>
          <xdr:row>31</xdr:row>
          <xdr:rowOff>6996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FC210EE1-12AB-405B-830E-D4E64BDDCA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30</xdr:row>
          <xdr:rowOff>159714</xdr:rowOff>
        </xdr:from>
        <xdr:to>
          <xdr:col>20</xdr:col>
          <xdr:colOff>57150</xdr:colOff>
          <xdr:row>31</xdr:row>
          <xdr:rowOff>197814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6F37F45C-74EE-4843-9276-EB677EFA91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31</xdr:row>
          <xdr:rowOff>160032</xdr:rowOff>
        </xdr:from>
        <xdr:to>
          <xdr:col>20</xdr:col>
          <xdr:colOff>57150</xdr:colOff>
          <xdr:row>32</xdr:row>
          <xdr:rowOff>198132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C0ACC733-E7CF-46A4-BE51-27B55884BE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32</xdr:row>
          <xdr:rowOff>160350</xdr:rowOff>
        </xdr:from>
        <xdr:to>
          <xdr:col>20</xdr:col>
          <xdr:colOff>57150</xdr:colOff>
          <xdr:row>34</xdr:row>
          <xdr:rowOff>7950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626A6D4C-396F-4167-B921-82021837AA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33</xdr:row>
          <xdr:rowOff>160668</xdr:rowOff>
        </xdr:from>
        <xdr:to>
          <xdr:col>20</xdr:col>
          <xdr:colOff>57150</xdr:colOff>
          <xdr:row>35</xdr:row>
          <xdr:rowOff>17793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A42059ED-9C0F-4C8A-ACF1-AEA02152B4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34</xdr:row>
          <xdr:rowOff>160986</xdr:rowOff>
        </xdr:from>
        <xdr:to>
          <xdr:col>20</xdr:col>
          <xdr:colOff>57150</xdr:colOff>
          <xdr:row>36</xdr:row>
          <xdr:rowOff>18111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DA409893-D491-4355-BCCE-8CD5720A6C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35</xdr:row>
          <xdr:rowOff>161304</xdr:rowOff>
        </xdr:from>
        <xdr:to>
          <xdr:col>20</xdr:col>
          <xdr:colOff>57150</xdr:colOff>
          <xdr:row>37</xdr:row>
          <xdr:rowOff>18429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6D584E5E-F9D6-4F5F-BCCA-EF757BF91F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36</xdr:row>
          <xdr:rowOff>161622</xdr:rowOff>
        </xdr:from>
        <xdr:to>
          <xdr:col>20</xdr:col>
          <xdr:colOff>57150</xdr:colOff>
          <xdr:row>38</xdr:row>
          <xdr:rowOff>18747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883CA5D0-369D-4310-B4CB-455D3AFF49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37</xdr:row>
          <xdr:rowOff>161925</xdr:rowOff>
        </xdr:from>
        <xdr:to>
          <xdr:col>20</xdr:col>
          <xdr:colOff>57150</xdr:colOff>
          <xdr:row>39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86770C42-C1C3-4136-9B5E-2A3DB297B7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78335-3428-4DE8-9F90-ECF5DE6DBCBD}">
  <dimension ref="B1:AI54"/>
  <sheetViews>
    <sheetView tabSelected="1" workbookViewId="0">
      <selection activeCell="B2" sqref="B2:F2"/>
    </sheetView>
  </sheetViews>
  <sheetFormatPr defaultRowHeight="15" x14ac:dyDescent="0.25"/>
  <cols>
    <col min="1" max="1" width="3.7109375" style="9" customWidth="1"/>
    <col min="2" max="3" width="6.7109375" style="9" customWidth="1"/>
    <col min="4" max="4" width="3.7109375" style="9" customWidth="1"/>
    <col min="5" max="6" width="6.7109375" style="9" customWidth="1"/>
    <col min="7" max="7" width="3.7109375" style="9" customWidth="1"/>
    <col min="8" max="9" width="6.7109375" style="9" customWidth="1"/>
    <col min="10" max="10" width="3.7109375" style="9" customWidth="1"/>
    <col min="11" max="12" width="6.7109375" style="9" customWidth="1"/>
    <col min="13" max="13" width="3.7109375" style="9" customWidth="1"/>
    <col min="14" max="15" width="6.7109375" style="9" customWidth="1"/>
    <col min="16" max="16" width="3.7109375" style="9" customWidth="1"/>
    <col min="17" max="18" width="6.7109375" style="9" customWidth="1"/>
    <col min="19" max="19" width="3.7109375" style="9" customWidth="1"/>
    <col min="20" max="20" width="2.7109375" style="9" customWidth="1"/>
    <col min="21" max="21" width="6.140625" style="9" bestFit="1" customWidth="1"/>
    <col min="22" max="22" width="10.85546875" style="9" customWidth="1"/>
    <col min="23" max="23" width="7.7109375" style="9" customWidth="1"/>
    <col min="24" max="24" width="6.7109375" style="9" customWidth="1"/>
    <col min="25" max="25" width="7.7109375" style="9" customWidth="1"/>
    <col min="26" max="30" width="9.140625" style="9"/>
    <col min="31" max="31" width="5" style="9" bestFit="1" customWidth="1"/>
    <col min="32" max="16384" width="9.140625" style="9"/>
  </cols>
  <sheetData>
    <row r="1" spans="2:35" ht="16.5" thickBot="1" x14ac:dyDescent="0.3">
      <c r="B1" s="14" t="s">
        <v>40</v>
      </c>
      <c r="C1" s="15"/>
      <c r="H1" s="14" t="s">
        <v>41</v>
      </c>
      <c r="I1" s="15"/>
      <c r="K1" s="16" t="s">
        <v>43</v>
      </c>
      <c r="L1" s="17"/>
      <c r="N1" s="16" t="s">
        <v>42</v>
      </c>
      <c r="O1" s="17"/>
      <c r="T1" s="105" t="s">
        <v>76</v>
      </c>
      <c r="U1" s="108"/>
      <c r="V1" s="108"/>
      <c r="W1" s="108"/>
      <c r="X1" s="108"/>
      <c r="Y1" s="109"/>
    </row>
    <row r="2" spans="2:35" ht="15.75" thickBot="1" x14ac:dyDescent="0.3">
      <c r="B2" s="11"/>
      <c r="C2" s="12"/>
      <c r="D2" s="12"/>
      <c r="E2" s="12"/>
      <c r="F2" s="13"/>
      <c r="H2" s="11"/>
      <c r="I2" s="13"/>
      <c r="K2" s="11"/>
      <c r="L2" s="13"/>
      <c r="N2" s="11"/>
      <c r="O2" s="12"/>
      <c r="P2" s="12"/>
      <c r="Q2" s="12"/>
      <c r="R2" s="13"/>
      <c r="T2" s="106"/>
      <c r="U2" s="110"/>
      <c r="V2" s="110"/>
      <c r="W2" s="110"/>
      <c r="X2" s="110"/>
      <c r="Y2" s="111"/>
    </row>
    <row r="3" spans="2:35" ht="5.0999999999999996" customHeight="1" thickBot="1" x14ac:dyDescent="0.3">
      <c r="B3" s="8"/>
      <c r="C3" s="8"/>
      <c r="D3" s="8"/>
      <c r="E3" s="8"/>
      <c r="F3" s="8"/>
      <c r="H3" s="8"/>
      <c r="I3" s="8"/>
      <c r="K3" s="8"/>
      <c r="L3" s="8"/>
      <c r="N3" s="8"/>
      <c r="O3" s="8"/>
      <c r="P3" s="8"/>
      <c r="Q3" s="8"/>
      <c r="R3" s="8"/>
      <c r="T3" s="106"/>
      <c r="U3" s="110"/>
      <c r="V3" s="110"/>
      <c r="W3" s="110"/>
      <c r="X3" s="110"/>
      <c r="Y3" s="111"/>
    </row>
    <row r="4" spans="2:35" ht="16.5" thickBot="1" x14ac:dyDescent="0.3">
      <c r="B4" s="16" t="s">
        <v>44</v>
      </c>
      <c r="C4" s="17"/>
      <c r="D4" s="8"/>
      <c r="E4" s="8"/>
      <c r="F4" s="8"/>
      <c r="H4" s="8"/>
      <c r="I4" s="8"/>
      <c r="K4" s="14" t="s">
        <v>45</v>
      </c>
      <c r="L4" s="15"/>
      <c r="N4" s="16" t="s">
        <v>60</v>
      </c>
      <c r="O4" s="17"/>
      <c r="P4" s="7"/>
      <c r="Q4" s="7"/>
      <c r="R4" s="7"/>
      <c r="T4" s="106"/>
      <c r="U4" s="110"/>
      <c r="V4" s="110"/>
      <c r="W4" s="110"/>
      <c r="X4" s="110"/>
      <c r="Y4" s="111"/>
    </row>
    <row r="5" spans="2:35" ht="15.75" thickBot="1" x14ac:dyDescent="0.3">
      <c r="B5" s="11"/>
      <c r="C5" s="12"/>
      <c r="D5" s="12"/>
      <c r="E5" s="12"/>
      <c r="F5" s="12"/>
      <c r="G5" s="12"/>
      <c r="H5" s="12"/>
      <c r="I5" s="13"/>
      <c r="K5" s="11">
        <v>1</v>
      </c>
      <c r="L5" s="13"/>
      <c r="N5" s="11"/>
      <c r="O5" s="12"/>
      <c r="P5" s="12"/>
      <c r="Q5" s="12"/>
      <c r="R5" s="13"/>
      <c r="T5" s="107"/>
      <c r="U5" s="112"/>
      <c r="V5" s="112"/>
      <c r="W5" s="112"/>
      <c r="X5" s="112"/>
      <c r="Y5" s="113"/>
    </row>
    <row r="6" spans="2:35" ht="15.75" customHeight="1" thickBot="1" x14ac:dyDescent="0.3"/>
    <row r="7" spans="2:35" ht="18.75" x14ac:dyDescent="0.25">
      <c r="B7" s="1" t="s">
        <v>0</v>
      </c>
      <c r="C7" s="2"/>
      <c r="E7" s="1" t="s">
        <v>1</v>
      </c>
      <c r="F7" s="2"/>
      <c r="H7" s="1" t="s">
        <v>2</v>
      </c>
      <c r="I7" s="2"/>
      <c r="K7" s="1" t="s">
        <v>3</v>
      </c>
      <c r="L7" s="2"/>
      <c r="N7" s="1" t="s">
        <v>4</v>
      </c>
      <c r="O7" s="2"/>
      <c r="Q7" s="1" t="s">
        <v>5</v>
      </c>
      <c r="R7" s="2"/>
      <c r="T7" s="1" t="s">
        <v>48</v>
      </c>
      <c r="U7" s="30"/>
      <c r="V7" s="30"/>
      <c r="W7" s="30"/>
      <c r="X7" s="30"/>
      <c r="Y7" s="2"/>
    </row>
    <row r="8" spans="2:35" ht="15" customHeight="1" x14ac:dyDescent="0.25">
      <c r="B8" s="3">
        <v>10</v>
      </c>
      <c r="C8" s="4">
        <f>INT((B8+B9-10)/2)</f>
        <v>0</v>
      </c>
      <c r="E8" s="3">
        <v>10</v>
      </c>
      <c r="F8" s="4">
        <f>INT((E8+E9-10)/2)</f>
        <v>0</v>
      </c>
      <c r="H8" s="3">
        <v>10</v>
      </c>
      <c r="I8" s="4">
        <f>INT((H8+H9-10)/2)</f>
        <v>0</v>
      </c>
      <c r="K8" s="3">
        <v>10</v>
      </c>
      <c r="L8" s="4">
        <f>INT((K8+K9-10)/2)</f>
        <v>0</v>
      </c>
      <c r="N8" s="3">
        <v>10</v>
      </c>
      <c r="O8" s="4">
        <f>INT((N8+N9-10)/2)</f>
        <v>0</v>
      </c>
      <c r="Q8" s="3">
        <v>10</v>
      </c>
      <c r="R8" s="4">
        <f>INT((Q8+Q9-10)/2)</f>
        <v>0</v>
      </c>
      <c r="T8" s="38"/>
      <c r="U8" s="39"/>
      <c r="V8" s="39"/>
      <c r="W8" s="40" t="s">
        <v>35</v>
      </c>
      <c r="X8" s="40" t="s">
        <v>36</v>
      </c>
      <c r="Y8" s="41" t="s">
        <v>37</v>
      </c>
      <c r="AE8" s="9" t="s">
        <v>0</v>
      </c>
      <c r="AF8" s="10">
        <f>C8</f>
        <v>0</v>
      </c>
      <c r="AH8" s="9" t="s">
        <v>38</v>
      </c>
      <c r="AI8" s="9">
        <f>K5</f>
        <v>1</v>
      </c>
    </row>
    <row r="9" spans="2:35" ht="15.75" customHeight="1" thickBot="1" x14ac:dyDescent="0.3">
      <c r="B9" s="5">
        <v>0</v>
      </c>
      <c r="C9" s="6"/>
      <c r="E9" s="5">
        <v>0</v>
      </c>
      <c r="F9" s="6"/>
      <c r="H9" s="5">
        <v>0</v>
      </c>
      <c r="I9" s="6"/>
      <c r="K9" s="5">
        <v>0</v>
      </c>
      <c r="L9" s="6"/>
      <c r="N9" s="5">
        <v>0</v>
      </c>
      <c r="O9" s="6"/>
      <c r="Q9" s="5">
        <v>0</v>
      </c>
      <c r="R9" s="6"/>
      <c r="T9" s="42" t="b">
        <v>0</v>
      </c>
      <c r="U9" s="43" t="s">
        <v>6</v>
      </c>
      <c r="V9" s="43"/>
      <c r="W9" s="44">
        <f>$AI$9+VLOOKUP($X9,$AE$8:$AF$13,2,FALSE)+$Y9+IF($T9=TRUE,IF($AI$8&gt;=15,6,IF($AI$8&gt;=7,4,2)),0)+SUM($P$13:$R$16)</f>
        <v>0</v>
      </c>
      <c r="X9" s="44" t="s">
        <v>1</v>
      </c>
      <c r="Y9" s="45"/>
      <c r="AE9" s="9" t="s">
        <v>1</v>
      </c>
      <c r="AF9" s="10">
        <f>F8</f>
        <v>0</v>
      </c>
      <c r="AH9" s="9" t="s">
        <v>39</v>
      </c>
      <c r="AI9" s="9">
        <f>INT(AI8/2)</f>
        <v>0</v>
      </c>
    </row>
    <row r="10" spans="2:35" ht="15.75" thickBot="1" x14ac:dyDescent="0.25">
      <c r="C10" s="36" t="s">
        <v>58</v>
      </c>
      <c r="D10" s="36"/>
      <c r="E10" s="37" t="s">
        <v>59</v>
      </c>
      <c r="F10" s="37"/>
      <c r="T10" s="42" t="b">
        <v>0</v>
      </c>
      <c r="U10" s="43" t="s">
        <v>7</v>
      </c>
      <c r="V10" s="43"/>
      <c r="W10" s="44">
        <f t="shared" ref="W10:W39" si="0">$AI$9+VLOOKUP($X10,$AE$8:$AF$13,2,FALSE)+$Y10+IF($T10=TRUE,IF($AI$8&gt;=15,6,IF($AI$8&gt;=7,4,2)),0)</f>
        <v>0</v>
      </c>
      <c r="X10" s="44" t="s">
        <v>5</v>
      </c>
      <c r="Y10" s="45"/>
      <c r="AE10" s="9" t="s">
        <v>2</v>
      </c>
      <c r="AF10" s="10">
        <f>I8</f>
        <v>0</v>
      </c>
    </row>
    <row r="11" spans="2:35" x14ac:dyDescent="0.25">
      <c r="B11" s="49" t="s">
        <v>46</v>
      </c>
      <c r="C11" s="63"/>
      <c r="D11" s="64"/>
      <c r="E11" s="63"/>
      <c r="F11" s="64"/>
      <c r="H11" s="1" t="s">
        <v>49</v>
      </c>
      <c r="I11" s="30"/>
      <c r="J11" s="30"/>
      <c r="K11" s="30"/>
      <c r="L11" s="77" t="s">
        <v>50</v>
      </c>
      <c r="M11" s="78"/>
      <c r="N11" s="79" t="s">
        <v>51</v>
      </c>
      <c r="O11" s="78"/>
      <c r="P11" s="33" t="s">
        <v>52</v>
      </c>
      <c r="Q11" s="28"/>
      <c r="R11" s="34"/>
      <c r="T11" s="42" t="b">
        <v>0</v>
      </c>
      <c r="U11" s="43" t="s">
        <v>8</v>
      </c>
      <c r="V11" s="43"/>
      <c r="W11" s="44">
        <f>$AI$9+VLOOKUP($X11,$AE$8:$AF$13,2,FALSE)+$Y11+IF($T11=TRUE,IF($AI$8&gt;=15,6,IF($AI$8&gt;=7,4,2)),0)</f>
        <v>0</v>
      </c>
      <c r="X11" s="44" t="s">
        <v>0</v>
      </c>
      <c r="Y11" s="45"/>
      <c r="AE11" s="9" t="s">
        <v>3</v>
      </c>
      <c r="AF11" s="10">
        <f>L8</f>
        <v>0</v>
      </c>
    </row>
    <row r="12" spans="2:35" ht="15.75" thickBot="1" x14ac:dyDescent="0.3">
      <c r="B12" s="50"/>
      <c r="C12" s="65"/>
      <c r="D12" s="66"/>
      <c r="E12" s="65"/>
      <c r="F12" s="66"/>
      <c r="H12" s="31"/>
      <c r="I12" s="32"/>
      <c r="J12" s="32"/>
      <c r="K12" s="32"/>
      <c r="L12" s="75"/>
      <c r="M12" s="76"/>
      <c r="N12" s="75"/>
      <c r="O12" s="76"/>
      <c r="P12" s="29"/>
      <c r="Q12" s="29"/>
      <c r="R12" s="35"/>
      <c r="T12" s="42"/>
      <c r="U12" s="43" t="s">
        <v>9</v>
      </c>
      <c r="V12" s="43"/>
      <c r="W12" s="44">
        <f t="shared" si="0"/>
        <v>0</v>
      </c>
      <c r="X12" s="44" t="s">
        <v>5</v>
      </c>
      <c r="Y12" s="45"/>
      <c r="AE12" s="9" t="s">
        <v>4</v>
      </c>
      <c r="AF12" s="10">
        <f>O8</f>
        <v>0</v>
      </c>
    </row>
    <row r="13" spans="2:35" x14ac:dyDescent="0.25">
      <c r="B13" s="51" t="s">
        <v>47</v>
      </c>
      <c r="C13" s="59"/>
      <c r="D13" s="60"/>
      <c r="E13" s="59"/>
      <c r="F13" s="60"/>
      <c r="H13" s="22" t="s">
        <v>54</v>
      </c>
      <c r="I13" s="23"/>
      <c r="J13" s="23"/>
      <c r="K13" s="23"/>
      <c r="L13" s="73" t="s">
        <v>53</v>
      </c>
      <c r="M13" s="74"/>
      <c r="N13" s="73"/>
      <c r="O13" s="74"/>
      <c r="P13" s="23"/>
      <c r="Q13" s="23"/>
      <c r="R13" s="24"/>
      <c r="T13" s="42"/>
      <c r="U13" s="43" t="s">
        <v>10</v>
      </c>
      <c r="V13" s="43"/>
      <c r="W13" s="44">
        <f t="shared" si="0"/>
        <v>0</v>
      </c>
      <c r="X13" s="44" t="s">
        <v>1</v>
      </c>
      <c r="Y13" s="45"/>
      <c r="AE13" s="9" t="s">
        <v>5</v>
      </c>
      <c r="AF13" s="10">
        <f>R8</f>
        <v>0</v>
      </c>
    </row>
    <row r="14" spans="2:35" ht="15.75" thickBot="1" x14ac:dyDescent="0.3">
      <c r="B14" s="52"/>
      <c r="C14" s="61"/>
      <c r="D14" s="62"/>
      <c r="E14" s="61"/>
      <c r="F14" s="62"/>
      <c r="H14" s="22" t="s">
        <v>55</v>
      </c>
      <c r="I14" s="23"/>
      <c r="J14" s="23"/>
      <c r="K14" s="23"/>
      <c r="L14" s="73" t="s">
        <v>53</v>
      </c>
      <c r="M14" s="74"/>
      <c r="N14" s="73"/>
      <c r="O14" s="74"/>
      <c r="P14" s="23"/>
      <c r="Q14" s="23"/>
      <c r="R14" s="24"/>
      <c r="T14" s="42" t="b">
        <v>0</v>
      </c>
      <c r="U14" s="43" t="s">
        <v>11</v>
      </c>
      <c r="V14" s="43"/>
      <c r="W14" s="44">
        <f t="shared" si="0"/>
        <v>0</v>
      </c>
      <c r="X14" s="44" t="s">
        <v>3</v>
      </c>
      <c r="Y14" s="45"/>
    </row>
    <row r="15" spans="2:35" x14ac:dyDescent="0.25">
      <c r="B15" s="53" t="s">
        <v>57</v>
      </c>
      <c r="C15" s="55">
        <f>10+IF(OR(L13="Pesada",L14="Pesada",L15="Pesada",L16="Pesada"),0,AF9)+SUM(N13:O16)</f>
        <v>10</v>
      </c>
      <c r="D15" s="56"/>
      <c r="E15" s="7"/>
      <c r="F15" s="7"/>
      <c r="H15" s="22" t="s">
        <v>56</v>
      </c>
      <c r="I15" s="23"/>
      <c r="J15" s="23"/>
      <c r="K15" s="23"/>
      <c r="L15" s="73" t="s">
        <v>53</v>
      </c>
      <c r="M15" s="74"/>
      <c r="N15" s="73"/>
      <c r="O15" s="74"/>
      <c r="P15" s="23"/>
      <c r="Q15" s="23"/>
      <c r="R15" s="24"/>
      <c r="T15" s="42"/>
      <c r="U15" s="43" t="s">
        <v>12</v>
      </c>
      <c r="V15" s="43"/>
      <c r="W15" s="44">
        <f t="shared" si="0"/>
        <v>0</v>
      </c>
      <c r="X15" s="44" t="s">
        <v>4</v>
      </c>
      <c r="Y15" s="45"/>
      <c r="AE15" s="9">
        <v>1</v>
      </c>
      <c r="AF15" s="9">
        <v>2</v>
      </c>
    </row>
    <row r="16" spans="2:35" ht="15.75" thickBot="1" x14ac:dyDescent="0.3">
      <c r="B16" s="54"/>
      <c r="C16" s="57"/>
      <c r="D16" s="58"/>
      <c r="E16" s="7"/>
      <c r="F16" s="7"/>
      <c r="H16" s="18" t="s">
        <v>56</v>
      </c>
      <c r="I16" s="25"/>
      <c r="J16" s="25"/>
      <c r="K16" s="25"/>
      <c r="L16" s="80" t="s">
        <v>53</v>
      </c>
      <c r="M16" s="81"/>
      <c r="N16" s="80"/>
      <c r="O16" s="81"/>
      <c r="P16" s="25"/>
      <c r="Q16" s="25"/>
      <c r="R16" s="19"/>
      <c r="T16" s="42"/>
      <c r="U16" s="43" t="s">
        <v>13</v>
      </c>
      <c r="V16" s="43"/>
      <c r="W16" s="44">
        <f t="shared" si="0"/>
        <v>0</v>
      </c>
      <c r="X16" s="44" t="s">
        <v>5</v>
      </c>
      <c r="Y16" s="45"/>
      <c r="AE16" s="9">
        <v>7</v>
      </c>
      <c r="AF16" s="9">
        <v>4</v>
      </c>
    </row>
    <row r="17" spans="2:32" ht="15.75" thickBot="1" x14ac:dyDescent="0.3">
      <c r="T17" s="42"/>
      <c r="U17" s="43" t="s">
        <v>14</v>
      </c>
      <c r="V17" s="43"/>
      <c r="W17" s="44">
        <f t="shared" si="0"/>
        <v>0</v>
      </c>
      <c r="X17" s="44" t="s">
        <v>5</v>
      </c>
      <c r="Y17" s="45"/>
      <c r="AE17" s="9">
        <v>15</v>
      </c>
      <c r="AF17" s="9">
        <v>6</v>
      </c>
    </row>
    <row r="18" spans="2:32" x14ac:dyDescent="0.25">
      <c r="C18" s="1" t="s">
        <v>65</v>
      </c>
      <c r="D18" s="30"/>
      <c r="E18" s="30"/>
      <c r="F18" s="30"/>
      <c r="G18" s="30"/>
      <c r="H18" s="82" t="s">
        <v>64</v>
      </c>
      <c r="I18" s="83"/>
      <c r="J18" s="84" t="s">
        <v>63</v>
      </c>
      <c r="K18" s="83"/>
      <c r="L18" s="84" t="s">
        <v>62</v>
      </c>
      <c r="M18" s="83"/>
      <c r="N18" s="84" t="s">
        <v>50</v>
      </c>
      <c r="O18" s="83"/>
      <c r="P18" s="26" t="s">
        <v>61</v>
      </c>
      <c r="Q18" s="67"/>
      <c r="T18" s="42"/>
      <c r="U18" s="43" t="s">
        <v>15</v>
      </c>
      <c r="V18" s="43"/>
      <c r="W18" s="44">
        <f t="shared" si="0"/>
        <v>0</v>
      </c>
      <c r="X18" s="44" t="s">
        <v>2</v>
      </c>
      <c r="Y18" s="45"/>
    </row>
    <row r="19" spans="2:32" x14ac:dyDescent="0.25">
      <c r="C19" s="31"/>
      <c r="D19" s="32"/>
      <c r="E19" s="32"/>
      <c r="F19" s="32"/>
      <c r="G19" s="32"/>
      <c r="H19" s="69"/>
      <c r="I19" s="70"/>
      <c r="J19" s="69"/>
      <c r="K19" s="70"/>
      <c r="L19" s="69"/>
      <c r="M19" s="70"/>
      <c r="N19" s="69"/>
      <c r="O19" s="70"/>
      <c r="P19" s="27"/>
      <c r="Q19" s="68"/>
      <c r="T19" s="42"/>
      <c r="U19" s="43" t="s">
        <v>16</v>
      </c>
      <c r="V19" s="43"/>
      <c r="W19" s="44">
        <f>$AI$9+VLOOKUP($X19,$AE$8:$AF$13,2,FALSE)+$Y19+IF($T19=TRUE,IF($AI$8&gt;=15,6,IF($AI$8&gt;=7,4,2)),0)+SUM($P$13:$R$16)</f>
        <v>0</v>
      </c>
      <c r="X19" s="44" t="s">
        <v>1</v>
      </c>
      <c r="Y19" s="45"/>
    </row>
    <row r="20" spans="2:32" x14ac:dyDescent="0.25">
      <c r="C20" s="22"/>
      <c r="D20" s="23"/>
      <c r="E20" s="23"/>
      <c r="F20" s="23"/>
      <c r="G20" s="23"/>
      <c r="H20" s="71" t="s">
        <v>53</v>
      </c>
      <c r="I20" s="72"/>
      <c r="J20" s="73"/>
      <c r="K20" s="74"/>
      <c r="L20" s="73"/>
      <c r="M20" s="74"/>
      <c r="N20" s="73"/>
      <c r="O20" s="74"/>
      <c r="P20" s="23"/>
      <c r="Q20" s="24"/>
      <c r="T20" s="42"/>
      <c r="U20" s="43" t="s">
        <v>17</v>
      </c>
      <c r="V20" s="43"/>
      <c r="W20" s="44">
        <f t="shared" si="0"/>
        <v>0</v>
      </c>
      <c r="X20" s="44" t="s">
        <v>3</v>
      </c>
      <c r="Y20" s="45"/>
    </row>
    <row r="21" spans="2:32" x14ac:dyDescent="0.25">
      <c r="C21" s="22"/>
      <c r="D21" s="23"/>
      <c r="E21" s="23"/>
      <c r="F21" s="23"/>
      <c r="G21" s="23"/>
      <c r="H21" s="71" t="s">
        <v>53</v>
      </c>
      <c r="I21" s="72"/>
      <c r="J21" s="73"/>
      <c r="K21" s="74"/>
      <c r="L21" s="73"/>
      <c r="M21" s="74"/>
      <c r="N21" s="73"/>
      <c r="O21" s="74"/>
      <c r="P21" s="23"/>
      <c r="Q21" s="24"/>
      <c r="T21" s="42"/>
      <c r="U21" s="43" t="s">
        <v>18</v>
      </c>
      <c r="V21" s="43"/>
      <c r="W21" s="44">
        <f t="shared" si="0"/>
        <v>0</v>
      </c>
      <c r="X21" s="44" t="s">
        <v>1</v>
      </c>
      <c r="Y21" s="45"/>
    </row>
    <row r="22" spans="2:32" x14ac:dyDescent="0.25">
      <c r="C22" s="22"/>
      <c r="D22" s="23"/>
      <c r="E22" s="23"/>
      <c r="F22" s="23"/>
      <c r="G22" s="23"/>
      <c r="H22" s="71" t="s">
        <v>53</v>
      </c>
      <c r="I22" s="72"/>
      <c r="J22" s="73"/>
      <c r="K22" s="74"/>
      <c r="L22" s="73"/>
      <c r="M22" s="74"/>
      <c r="N22" s="73"/>
      <c r="O22" s="74"/>
      <c r="P22" s="23"/>
      <c r="Q22" s="24"/>
      <c r="T22" s="42"/>
      <c r="U22" s="43" t="s">
        <v>19</v>
      </c>
      <c r="V22" s="43"/>
      <c r="W22" s="44">
        <f t="shared" si="0"/>
        <v>0</v>
      </c>
      <c r="X22" s="44" t="s">
        <v>5</v>
      </c>
      <c r="Y22" s="45"/>
    </row>
    <row r="23" spans="2:32" x14ac:dyDescent="0.25">
      <c r="C23" s="22"/>
      <c r="D23" s="23"/>
      <c r="E23" s="23"/>
      <c r="F23" s="23"/>
      <c r="G23" s="23"/>
      <c r="H23" s="71" t="s">
        <v>53</v>
      </c>
      <c r="I23" s="72"/>
      <c r="J23" s="73"/>
      <c r="K23" s="74"/>
      <c r="L23" s="73"/>
      <c r="M23" s="74"/>
      <c r="N23" s="73"/>
      <c r="O23" s="74"/>
      <c r="P23" s="23"/>
      <c r="Q23" s="24"/>
      <c r="T23" s="42"/>
      <c r="U23" s="43" t="s">
        <v>20</v>
      </c>
      <c r="V23" s="43"/>
      <c r="W23" s="44">
        <f t="shared" si="0"/>
        <v>0</v>
      </c>
      <c r="X23" s="44" t="s">
        <v>4</v>
      </c>
      <c r="Y23" s="45"/>
    </row>
    <row r="24" spans="2:32" x14ac:dyDescent="0.25">
      <c r="C24" s="22"/>
      <c r="D24" s="23"/>
      <c r="E24" s="23"/>
      <c r="F24" s="23"/>
      <c r="G24" s="23"/>
      <c r="H24" s="71" t="s">
        <v>53</v>
      </c>
      <c r="I24" s="72"/>
      <c r="J24" s="73"/>
      <c r="K24" s="74"/>
      <c r="L24" s="73"/>
      <c r="M24" s="74"/>
      <c r="N24" s="73"/>
      <c r="O24" s="74"/>
      <c r="P24" s="23"/>
      <c r="Q24" s="24"/>
      <c r="T24" s="42"/>
      <c r="U24" s="43" t="s">
        <v>21</v>
      </c>
      <c r="V24" s="43"/>
      <c r="W24" s="44">
        <f t="shared" si="0"/>
        <v>0</v>
      </c>
      <c r="X24" s="44" t="s">
        <v>3</v>
      </c>
      <c r="Y24" s="45"/>
    </row>
    <row r="25" spans="2:32" ht="15.75" thickBot="1" x14ac:dyDescent="0.3">
      <c r="C25" s="18"/>
      <c r="D25" s="25"/>
      <c r="E25" s="25"/>
      <c r="F25" s="25"/>
      <c r="G25" s="25"/>
      <c r="H25" s="85" t="s">
        <v>53</v>
      </c>
      <c r="I25" s="86"/>
      <c r="J25" s="80"/>
      <c r="K25" s="81"/>
      <c r="L25" s="80"/>
      <c r="M25" s="81"/>
      <c r="N25" s="80"/>
      <c r="O25" s="81"/>
      <c r="P25" s="25"/>
      <c r="Q25" s="19"/>
      <c r="T25" s="42" t="b">
        <v>0</v>
      </c>
      <c r="U25" s="43" t="s">
        <v>22</v>
      </c>
      <c r="V25" s="43"/>
      <c r="W25" s="44">
        <f t="shared" si="0"/>
        <v>0</v>
      </c>
      <c r="X25" s="44" t="s">
        <v>5</v>
      </c>
      <c r="Y25" s="45"/>
    </row>
    <row r="26" spans="2:32" ht="15.75" thickBot="1" x14ac:dyDescent="0.3">
      <c r="T26" s="42" t="b">
        <v>0</v>
      </c>
      <c r="U26" s="43" t="s">
        <v>23</v>
      </c>
      <c r="V26" s="43"/>
      <c r="W26" s="44">
        <f>$AI$9+VLOOKUP($X26,$AE$8:$AF$13,2,FALSE)+$Y26+IF($T26=TRUE,IF($AI$8&gt;=15,6,IF($AI$8&gt;=7,4,2)),0)+SUM($P$13:$R$16)</f>
        <v>0</v>
      </c>
      <c r="X26" s="44" t="s">
        <v>1</v>
      </c>
      <c r="Y26" s="45"/>
    </row>
    <row r="27" spans="2:32" ht="15" customHeight="1" x14ac:dyDescent="0.25">
      <c r="C27" s="89" t="s">
        <v>66</v>
      </c>
      <c r="D27" s="90"/>
      <c r="E27" s="90"/>
      <c r="F27" s="90"/>
      <c r="G27" s="90"/>
      <c r="H27" s="91"/>
      <c r="K27" s="89" t="s">
        <v>67</v>
      </c>
      <c r="L27" s="90"/>
      <c r="M27" s="90"/>
      <c r="N27" s="90"/>
      <c r="O27" s="90"/>
      <c r="P27" s="90"/>
      <c r="Q27" s="91"/>
      <c r="T27" s="42"/>
      <c r="U27" s="43" t="s">
        <v>24</v>
      </c>
      <c r="V27" s="43"/>
      <c r="W27" s="44">
        <f t="shared" si="0"/>
        <v>0</v>
      </c>
      <c r="X27" s="44" t="s">
        <v>0</v>
      </c>
      <c r="Y27" s="45"/>
    </row>
    <row r="28" spans="2:32" x14ac:dyDescent="0.25">
      <c r="C28" s="92"/>
      <c r="D28" s="88"/>
      <c r="E28" s="88"/>
      <c r="F28" s="88"/>
      <c r="G28" s="88"/>
      <c r="H28" s="93"/>
      <c r="K28" s="92"/>
      <c r="L28" s="88"/>
      <c r="M28" s="88"/>
      <c r="N28" s="88"/>
      <c r="O28" s="88"/>
      <c r="P28" s="88"/>
      <c r="Q28" s="93"/>
      <c r="T28" s="42" t="b">
        <v>0</v>
      </c>
      <c r="U28" s="43" t="s">
        <v>25</v>
      </c>
      <c r="V28" s="43"/>
      <c r="W28" s="44">
        <f t="shared" si="0"/>
        <v>0</v>
      </c>
      <c r="X28" s="44" t="s">
        <v>3</v>
      </c>
      <c r="Y28" s="45"/>
    </row>
    <row r="29" spans="2:32" x14ac:dyDescent="0.25">
      <c r="C29" s="92"/>
      <c r="D29" s="88"/>
      <c r="E29" s="88"/>
      <c r="F29" s="88"/>
      <c r="G29" s="88"/>
      <c r="H29" s="93"/>
      <c r="K29" s="92"/>
      <c r="L29" s="88"/>
      <c r="M29" s="88"/>
      <c r="N29" s="88"/>
      <c r="O29" s="88"/>
      <c r="P29" s="88"/>
      <c r="Q29" s="93"/>
      <c r="T29" s="42" t="b">
        <v>0</v>
      </c>
      <c r="U29" s="43" t="s">
        <v>26</v>
      </c>
      <c r="V29" s="43"/>
      <c r="W29" s="44">
        <f t="shared" si="0"/>
        <v>0</v>
      </c>
      <c r="X29" s="44" t="s">
        <v>3</v>
      </c>
      <c r="Y29" s="45"/>
    </row>
    <row r="30" spans="2:32" x14ac:dyDescent="0.25">
      <c r="C30" s="92"/>
      <c r="D30" s="88"/>
      <c r="E30" s="88"/>
      <c r="F30" s="88"/>
      <c r="G30" s="88"/>
      <c r="H30" s="93"/>
      <c r="K30" s="92"/>
      <c r="L30" s="88"/>
      <c r="M30" s="88"/>
      <c r="N30" s="88"/>
      <c r="O30" s="88"/>
      <c r="P30" s="88"/>
      <c r="Q30" s="93"/>
      <c r="T30" s="42" t="b">
        <v>0</v>
      </c>
      <c r="U30" s="46" t="s">
        <v>27</v>
      </c>
      <c r="V30" s="46"/>
      <c r="W30" s="44">
        <f t="shared" si="0"/>
        <v>0</v>
      </c>
      <c r="X30" s="44" t="s">
        <v>3</v>
      </c>
      <c r="Y30" s="45"/>
    </row>
    <row r="31" spans="2:32" ht="15.75" thickBot="1" x14ac:dyDescent="0.3">
      <c r="C31" s="94"/>
      <c r="D31" s="95"/>
      <c r="E31" s="95"/>
      <c r="F31" s="95"/>
      <c r="G31" s="95"/>
      <c r="H31" s="96"/>
      <c r="K31" s="94"/>
      <c r="L31" s="95"/>
      <c r="M31" s="95"/>
      <c r="N31" s="95"/>
      <c r="O31" s="95"/>
      <c r="P31" s="95"/>
      <c r="Q31" s="96"/>
      <c r="T31" s="42" t="b">
        <v>0</v>
      </c>
      <c r="U31" s="46" t="s">
        <v>27</v>
      </c>
      <c r="V31" s="46"/>
      <c r="W31" s="44">
        <f t="shared" si="0"/>
        <v>0</v>
      </c>
      <c r="X31" s="44" t="s">
        <v>3</v>
      </c>
      <c r="Y31" s="45"/>
    </row>
    <row r="32" spans="2:32" ht="15.75" thickBot="1" x14ac:dyDescent="0.3">
      <c r="B32" s="87"/>
      <c r="C32" s="7"/>
      <c r="D32" s="7"/>
      <c r="E32" s="7"/>
      <c r="F32" s="7"/>
      <c r="G32" s="7"/>
      <c r="T32" s="42" t="b">
        <v>0</v>
      </c>
      <c r="U32" s="46" t="s">
        <v>27</v>
      </c>
      <c r="V32" s="46"/>
      <c r="W32" s="44">
        <f t="shared" si="0"/>
        <v>0</v>
      </c>
      <c r="X32" s="44" t="s">
        <v>3</v>
      </c>
      <c r="Y32" s="45"/>
    </row>
    <row r="33" spans="2:25" ht="15.75" x14ac:dyDescent="0.25">
      <c r="B33" s="87"/>
      <c r="C33" s="99" t="s">
        <v>68</v>
      </c>
      <c r="D33" s="100"/>
      <c r="E33" s="100"/>
      <c r="F33" s="100"/>
      <c r="G33" s="100"/>
      <c r="H33" s="101"/>
      <c r="K33" s="99" t="s">
        <v>75</v>
      </c>
      <c r="L33" s="100"/>
      <c r="M33" s="100"/>
      <c r="N33" s="100"/>
      <c r="O33" s="100"/>
      <c r="P33" s="100"/>
      <c r="Q33" s="101"/>
      <c r="T33" s="42"/>
      <c r="U33" s="43" t="s">
        <v>28</v>
      </c>
      <c r="V33" s="43"/>
      <c r="W33" s="44">
        <f t="shared" si="0"/>
        <v>0</v>
      </c>
      <c r="X33" s="44" t="s">
        <v>4</v>
      </c>
      <c r="Y33" s="45"/>
    </row>
    <row r="34" spans="2:25" x14ac:dyDescent="0.25">
      <c r="C34" s="97"/>
      <c r="D34" s="88"/>
      <c r="E34" s="88"/>
      <c r="F34" s="88"/>
      <c r="G34" s="88"/>
      <c r="H34" s="93"/>
      <c r="K34" s="103" t="s">
        <v>69</v>
      </c>
      <c r="L34" s="114"/>
      <c r="M34" s="114"/>
      <c r="N34" s="114"/>
      <c r="O34" s="114"/>
      <c r="P34" s="114"/>
      <c r="Q34" s="115"/>
      <c r="T34" s="42" t="b">
        <v>0</v>
      </c>
      <c r="U34" s="43" t="s">
        <v>29</v>
      </c>
      <c r="V34" s="43"/>
      <c r="W34" s="44">
        <f t="shared" si="0"/>
        <v>0</v>
      </c>
      <c r="X34" s="44" t="s">
        <v>1</v>
      </c>
      <c r="Y34" s="45"/>
    </row>
    <row r="35" spans="2:25" x14ac:dyDescent="0.25">
      <c r="C35" s="97"/>
      <c r="D35" s="88"/>
      <c r="E35" s="88"/>
      <c r="F35" s="88"/>
      <c r="G35" s="88"/>
      <c r="H35" s="93"/>
      <c r="K35" s="103"/>
      <c r="L35" s="114"/>
      <c r="M35" s="114"/>
      <c r="N35" s="114"/>
      <c r="O35" s="114"/>
      <c r="P35" s="114"/>
      <c r="Q35" s="115"/>
      <c r="T35" s="42"/>
      <c r="U35" s="43" t="s">
        <v>30</v>
      </c>
      <c r="V35" s="43"/>
      <c r="W35" s="44">
        <f t="shared" si="0"/>
        <v>0</v>
      </c>
      <c r="X35" s="44" t="s">
        <v>1</v>
      </c>
      <c r="Y35" s="45"/>
    </row>
    <row r="36" spans="2:25" x14ac:dyDescent="0.25">
      <c r="C36" s="97"/>
      <c r="D36" s="88"/>
      <c r="E36" s="88"/>
      <c r="F36" s="88"/>
      <c r="G36" s="88"/>
      <c r="H36" s="93"/>
      <c r="K36" s="103"/>
      <c r="L36" s="114"/>
      <c r="M36" s="114"/>
      <c r="N36" s="114"/>
      <c r="O36" s="114"/>
      <c r="P36" s="114"/>
      <c r="Q36" s="115"/>
      <c r="T36" s="42"/>
      <c r="U36" s="43" t="s">
        <v>31</v>
      </c>
      <c r="V36" s="43"/>
      <c r="W36" s="44">
        <f t="shared" si="0"/>
        <v>0</v>
      </c>
      <c r="X36" s="44" t="s">
        <v>1</v>
      </c>
      <c r="Y36" s="45"/>
    </row>
    <row r="37" spans="2:25" x14ac:dyDescent="0.25">
      <c r="C37" s="97"/>
      <c r="D37" s="88"/>
      <c r="E37" s="88"/>
      <c r="F37" s="88"/>
      <c r="G37" s="88"/>
      <c r="H37" s="93"/>
      <c r="K37" s="103" t="s">
        <v>70</v>
      </c>
      <c r="L37" s="114"/>
      <c r="M37" s="114"/>
      <c r="N37" s="114"/>
      <c r="O37" s="114"/>
      <c r="P37" s="114"/>
      <c r="Q37" s="115"/>
      <c r="T37" s="42" t="b">
        <v>0</v>
      </c>
      <c r="U37" s="43" t="s">
        <v>32</v>
      </c>
      <c r="V37" s="43"/>
      <c r="W37" s="44">
        <f t="shared" si="0"/>
        <v>0</v>
      </c>
      <c r="X37" s="44" t="s">
        <v>4</v>
      </c>
      <c r="Y37" s="45"/>
    </row>
    <row r="38" spans="2:25" x14ac:dyDescent="0.25">
      <c r="C38" s="97"/>
      <c r="D38" s="88"/>
      <c r="E38" s="88"/>
      <c r="F38" s="88"/>
      <c r="G38" s="88"/>
      <c r="H38" s="93"/>
      <c r="K38" s="103"/>
      <c r="L38" s="114"/>
      <c r="M38" s="114"/>
      <c r="N38" s="114"/>
      <c r="O38" s="114"/>
      <c r="P38" s="114"/>
      <c r="Q38" s="115"/>
      <c r="T38" s="42"/>
      <c r="U38" s="43" t="s">
        <v>33</v>
      </c>
      <c r="V38" s="43"/>
      <c r="W38" s="44">
        <f t="shared" si="0"/>
        <v>0</v>
      </c>
      <c r="X38" s="44" t="s">
        <v>4</v>
      </c>
      <c r="Y38" s="45"/>
    </row>
    <row r="39" spans="2:25" ht="15.75" thickBot="1" x14ac:dyDescent="0.3">
      <c r="C39" s="97"/>
      <c r="D39" s="88"/>
      <c r="E39" s="88"/>
      <c r="F39" s="88"/>
      <c r="G39" s="88"/>
      <c r="H39" s="93"/>
      <c r="K39" s="103"/>
      <c r="L39" s="114"/>
      <c r="M39" s="114"/>
      <c r="N39" s="114"/>
      <c r="O39" s="114"/>
      <c r="P39" s="114"/>
      <c r="Q39" s="115"/>
      <c r="T39" s="47"/>
      <c r="U39" s="48" t="s">
        <v>34</v>
      </c>
      <c r="V39" s="48"/>
      <c r="W39" s="20">
        <f t="shared" si="0"/>
        <v>0</v>
      </c>
      <c r="X39" s="20" t="s">
        <v>4</v>
      </c>
      <c r="Y39" s="21"/>
    </row>
    <row r="40" spans="2:25" ht="15.75" thickBot="1" x14ac:dyDescent="0.3">
      <c r="C40" s="97"/>
      <c r="D40" s="88"/>
      <c r="E40" s="88"/>
      <c r="F40" s="88"/>
      <c r="G40" s="88"/>
      <c r="H40" s="93"/>
      <c r="K40" s="103" t="s">
        <v>71</v>
      </c>
      <c r="L40" s="114"/>
      <c r="M40" s="114"/>
      <c r="N40" s="114"/>
      <c r="O40" s="114"/>
      <c r="P40" s="114"/>
      <c r="Q40" s="115"/>
    </row>
    <row r="41" spans="2:25" ht="15.75" x14ac:dyDescent="0.25">
      <c r="C41" s="97"/>
      <c r="D41" s="88"/>
      <c r="E41" s="88"/>
      <c r="F41" s="88"/>
      <c r="G41" s="88"/>
      <c r="H41" s="93"/>
      <c r="K41" s="103"/>
      <c r="L41" s="114"/>
      <c r="M41" s="114"/>
      <c r="N41" s="114"/>
      <c r="O41" s="114"/>
      <c r="P41" s="114"/>
      <c r="Q41" s="115"/>
      <c r="T41" s="16" t="s">
        <v>77</v>
      </c>
      <c r="U41" s="102"/>
      <c r="V41" s="102"/>
      <c r="W41" s="102"/>
      <c r="X41" s="102"/>
      <c r="Y41" s="17"/>
    </row>
    <row r="42" spans="2:25" x14ac:dyDescent="0.25">
      <c r="C42" s="97"/>
      <c r="D42" s="88"/>
      <c r="E42" s="88"/>
      <c r="F42" s="88"/>
      <c r="G42" s="88"/>
      <c r="H42" s="93"/>
      <c r="K42" s="103"/>
      <c r="L42" s="114"/>
      <c r="M42" s="114"/>
      <c r="N42" s="114"/>
      <c r="O42" s="114"/>
      <c r="P42" s="114"/>
      <c r="Q42" s="115"/>
      <c r="T42" s="124" t="s">
        <v>78</v>
      </c>
      <c r="U42" s="27" t="s">
        <v>79</v>
      </c>
      <c r="V42" s="27"/>
      <c r="W42" s="27"/>
      <c r="X42" s="125" t="s">
        <v>80</v>
      </c>
      <c r="Y42" s="126" t="s">
        <v>81</v>
      </c>
    </row>
    <row r="43" spans="2:25" x14ac:dyDescent="0.25">
      <c r="C43" s="97"/>
      <c r="D43" s="88"/>
      <c r="E43" s="88"/>
      <c r="F43" s="88"/>
      <c r="G43" s="88"/>
      <c r="H43" s="93"/>
      <c r="K43" s="103" t="s">
        <v>72</v>
      </c>
      <c r="L43" s="114"/>
      <c r="M43" s="114"/>
      <c r="N43" s="114"/>
      <c r="O43" s="114"/>
      <c r="P43" s="114"/>
      <c r="Q43" s="115"/>
      <c r="T43" s="127"/>
      <c r="U43" s="23"/>
      <c r="V43" s="23"/>
      <c r="W43" s="23"/>
      <c r="X43" s="137">
        <v>1</v>
      </c>
      <c r="Y43" s="138">
        <v>1</v>
      </c>
    </row>
    <row r="44" spans="2:25" x14ac:dyDescent="0.25">
      <c r="C44" s="97"/>
      <c r="D44" s="88"/>
      <c r="E44" s="88"/>
      <c r="F44" s="88"/>
      <c r="G44" s="88"/>
      <c r="H44" s="93"/>
      <c r="K44" s="103"/>
      <c r="L44" s="114"/>
      <c r="M44" s="114"/>
      <c r="N44" s="114"/>
      <c r="O44" s="114"/>
      <c r="P44" s="114"/>
      <c r="Q44" s="115"/>
      <c r="T44" s="127"/>
      <c r="U44" s="23"/>
      <c r="V44" s="23"/>
      <c r="W44" s="23"/>
      <c r="X44" s="135"/>
      <c r="Y44" s="138"/>
    </row>
    <row r="45" spans="2:25" x14ac:dyDescent="0.25">
      <c r="C45" s="97"/>
      <c r="D45" s="88"/>
      <c r="E45" s="88"/>
      <c r="F45" s="88"/>
      <c r="G45" s="88"/>
      <c r="H45" s="93"/>
      <c r="K45" s="103"/>
      <c r="L45" s="114"/>
      <c r="M45" s="114"/>
      <c r="N45" s="114"/>
      <c r="O45" s="114"/>
      <c r="P45" s="114"/>
      <c r="Q45" s="115"/>
      <c r="T45" s="127"/>
      <c r="U45" s="23"/>
      <c r="V45" s="23"/>
      <c r="W45" s="23"/>
      <c r="X45" s="135"/>
      <c r="Y45" s="138"/>
    </row>
    <row r="46" spans="2:25" x14ac:dyDescent="0.25">
      <c r="C46" s="97"/>
      <c r="D46" s="88"/>
      <c r="E46" s="88"/>
      <c r="F46" s="88"/>
      <c r="G46" s="88"/>
      <c r="H46" s="93"/>
      <c r="K46" s="103" t="s">
        <v>73</v>
      </c>
      <c r="L46" s="114"/>
      <c r="M46" s="114"/>
      <c r="N46" s="114"/>
      <c r="O46" s="114"/>
      <c r="P46" s="114"/>
      <c r="Q46" s="115"/>
      <c r="T46" s="127"/>
      <c r="U46" s="23"/>
      <c r="V46" s="23"/>
      <c r="W46" s="23"/>
      <c r="X46" s="135"/>
      <c r="Y46" s="138"/>
    </row>
    <row r="47" spans="2:25" x14ac:dyDescent="0.25">
      <c r="C47" s="97"/>
      <c r="D47" s="88"/>
      <c r="E47" s="88"/>
      <c r="F47" s="88"/>
      <c r="G47" s="88"/>
      <c r="H47" s="93"/>
      <c r="K47" s="103"/>
      <c r="L47" s="114"/>
      <c r="M47" s="114"/>
      <c r="N47" s="114"/>
      <c r="O47" s="114"/>
      <c r="P47" s="114"/>
      <c r="Q47" s="115"/>
      <c r="T47" s="127"/>
      <c r="U47" s="23"/>
      <c r="V47" s="23"/>
      <c r="W47" s="23"/>
      <c r="X47" s="135"/>
      <c r="Y47" s="138"/>
    </row>
    <row r="48" spans="2:25" ht="15.75" thickBot="1" x14ac:dyDescent="0.3">
      <c r="C48" s="97"/>
      <c r="D48" s="88"/>
      <c r="E48" s="88"/>
      <c r="F48" s="88"/>
      <c r="G48" s="88"/>
      <c r="H48" s="93"/>
      <c r="K48" s="104"/>
      <c r="L48" s="116"/>
      <c r="M48" s="116"/>
      <c r="N48" s="116"/>
      <c r="O48" s="116"/>
      <c r="P48" s="116"/>
      <c r="Q48" s="117"/>
      <c r="T48" s="127"/>
      <c r="U48" s="23"/>
      <c r="V48" s="23"/>
      <c r="W48" s="23"/>
      <c r="X48" s="135"/>
      <c r="Y48" s="138"/>
    </row>
    <row r="49" spans="3:25" ht="15.75" thickBot="1" x14ac:dyDescent="0.3">
      <c r="C49" s="97"/>
      <c r="D49" s="88"/>
      <c r="E49" s="88"/>
      <c r="F49" s="88"/>
      <c r="G49" s="88"/>
      <c r="H49" s="93"/>
      <c r="T49" s="127"/>
      <c r="U49" s="23"/>
      <c r="V49" s="23"/>
      <c r="W49" s="23"/>
      <c r="X49" s="135"/>
      <c r="Y49" s="138"/>
    </row>
    <row r="50" spans="3:25" ht="15.75" x14ac:dyDescent="0.25">
      <c r="C50" s="97"/>
      <c r="D50" s="88"/>
      <c r="E50" s="88"/>
      <c r="F50" s="88"/>
      <c r="G50" s="88"/>
      <c r="H50" s="93"/>
      <c r="K50" s="16" t="s">
        <v>74</v>
      </c>
      <c r="L50" s="102"/>
      <c r="M50" s="102"/>
      <c r="N50" s="102"/>
      <c r="O50" s="102"/>
      <c r="P50" s="102"/>
      <c r="Q50" s="17"/>
      <c r="T50" s="127"/>
      <c r="U50" s="23"/>
      <c r="V50" s="23"/>
      <c r="W50" s="23"/>
      <c r="X50" s="135"/>
      <c r="Y50" s="138"/>
    </row>
    <row r="51" spans="3:25" ht="15.75" thickBot="1" x14ac:dyDescent="0.3">
      <c r="C51" s="97"/>
      <c r="D51" s="88"/>
      <c r="E51" s="88"/>
      <c r="F51" s="88"/>
      <c r="G51" s="88"/>
      <c r="H51" s="93"/>
      <c r="K51" s="118"/>
      <c r="L51" s="119"/>
      <c r="M51" s="119"/>
      <c r="N51" s="119"/>
      <c r="O51" s="119"/>
      <c r="P51" s="119"/>
      <c r="Q51" s="120"/>
      <c r="T51" s="128"/>
      <c r="U51" s="25"/>
      <c r="V51" s="25"/>
      <c r="W51" s="25"/>
      <c r="X51" s="136"/>
      <c r="Y51" s="139"/>
    </row>
    <row r="52" spans="3:25" ht="15.75" thickBot="1" x14ac:dyDescent="0.3">
      <c r="C52" s="97"/>
      <c r="D52" s="88"/>
      <c r="E52" s="88"/>
      <c r="F52" s="88"/>
      <c r="G52" s="88"/>
      <c r="H52" s="93"/>
      <c r="K52" s="118"/>
      <c r="L52" s="119"/>
      <c r="M52" s="119"/>
      <c r="N52" s="119"/>
      <c r="O52" s="119"/>
      <c r="P52" s="119"/>
      <c r="Q52" s="120"/>
      <c r="T52" s="131" t="s">
        <v>82</v>
      </c>
      <c r="U52" s="132"/>
      <c r="V52" s="133" t="s">
        <v>83</v>
      </c>
      <c r="W52" s="134" t="s">
        <v>84</v>
      </c>
      <c r="X52" s="129">
        <f>SUMPRODUCT(T43:T51,X43:X51)</f>
        <v>0</v>
      </c>
      <c r="Y52" s="130">
        <f>SUMPRODUCT(T43:T51,Y43:Y51)</f>
        <v>0</v>
      </c>
    </row>
    <row r="53" spans="3:25" ht="15.75" thickBot="1" x14ac:dyDescent="0.3">
      <c r="C53" s="97"/>
      <c r="D53" s="88"/>
      <c r="E53" s="88"/>
      <c r="F53" s="88"/>
      <c r="G53" s="88"/>
      <c r="H53" s="93"/>
      <c r="K53" s="118"/>
      <c r="L53" s="119"/>
      <c r="M53" s="119"/>
      <c r="N53" s="119"/>
      <c r="O53" s="119"/>
      <c r="P53" s="119"/>
      <c r="Q53" s="120"/>
      <c r="T53" s="18"/>
      <c r="U53" s="25"/>
      <c r="V53" s="20"/>
      <c r="W53" s="21"/>
    </row>
    <row r="54" spans="3:25" ht="15.75" thickBot="1" x14ac:dyDescent="0.3">
      <c r="C54" s="98"/>
      <c r="D54" s="95"/>
      <c r="E54" s="95"/>
      <c r="F54" s="95"/>
      <c r="G54" s="95"/>
      <c r="H54" s="96"/>
      <c r="K54" s="121"/>
      <c r="L54" s="122"/>
      <c r="M54" s="122"/>
      <c r="N54" s="122"/>
      <c r="O54" s="122"/>
      <c r="P54" s="122"/>
      <c r="Q54" s="123"/>
    </row>
  </sheetData>
  <protectedRanges>
    <protectedRange sqref="B8:B9 E8:E9 H8:H9 K8:K9 N8:N9 Q8:Q9" name="Atributos"/>
  </protectedRanges>
  <mergeCells count="183">
    <mergeCell ref="T53:U53"/>
    <mergeCell ref="U47:W47"/>
    <mergeCell ref="U48:W48"/>
    <mergeCell ref="U49:W49"/>
    <mergeCell ref="U50:W50"/>
    <mergeCell ref="U51:W51"/>
    <mergeCell ref="T52:U52"/>
    <mergeCell ref="T41:Y41"/>
    <mergeCell ref="U42:W42"/>
    <mergeCell ref="U43:W43"/>
    <mergeCell ref="U44:W44"/>
    <mergeCell ref="U45:W45"/>
    <mergeCell ref="U46:W46"/>
    <mergeCell ref="K37:K39"/>
    <mergeCell ref="K40:K42"/>
    <mergeCell ref="K43:K45"/>
    <mergeCell ref="K46:K48"/>
    <mergeCell ref="K51:Q54"/>
    <mergeCell ref="K50:Q50"/>
    <mergeCell ref="C53:H53"/>
    <mergeCell ref="C54:H54"/>
    <mergeCell ref="C33:H33"/>
    <mergeCell ref="K33:Q33"/>
    <mergeCell ref="L34:Q36"/>
    <mergeCell ref="L37:Q39"/>
    <mergeCell ref="L40:Q42"/>
    <mergeCell ref="L43:Q45"/>
    <mergeCell ref="L46:Q48"/>
    <mergeCell ref="K34:K36"/>
    <mergeCell ref="C47:H47"/>
    <mergeCell ref="C48:H48"/>
    <mergeCell ref="C49:H49"/>
    <mergeCell ref="C50:H50"/>
    <mergeCell ref="C51:H51"/>
    <mergeCell ref="C52:H52"/>
    <mergeCell ref="C41:H41"/>
    <mergeCell ref="C42:H42"/>
    <mergeCell ref="C43:H43"/>
    <mergeCell ref="C44:H44"/>
    <mergeCell ref="C45:H45"/>
    <mergeCell ref="C46:H46"/>
    <mergeCell ref="C35:H35"/>
    <mergeCell ref="C36:H36"/>
    <mergeCell ref="C37:H37"/>
    <mergeCell ref="C38:H38"/>
    <mergeCell ref="C39:H39"/>
    <mergeCell ref="C40:H40"/>
    <mergeCell ref="C27:C31"/>
    <mergeCell ref="K27:K31"/>
    <mergeCell ref="L27:Q27"/>
    <mergeCell ref="L28:Q28"/>
    <mergeCell ref="L29:Q29"/>
    <mergeCell ref="L30:Q30"/>
    <mergeCell ref="L31:Q31"/>
    <mergeCell ref="C25:G25"/>
    <mergeCell ref="J25:K25"/>
    <mergeCell ref="L25:M25"/>
    <mergeCell ref="N25:O25"/>
    <mergeCell ref="P25:Q25"/>
    <mergeCell ref="C24:G24"/>
    <mergeCell ref="J24:K24"/>
    <mergeCell ref="L24:M24"/>
    <mergeCell ref="N24:O24"/>
    <mergeCell ref="P24:Q24"/>
    <mergeCell ref="C23:G23"/>
    <mergeCell ref="J23:K23"/>
    <mergeCell ref="L23:M23"/>
    <mergeCell ref="N23:O23"/>
    <mergeCell ref="P23:Q23"/>
    <mergeCell ref="C22:G22"/>
    <mergeCell ref="J22:K22"/>
    <mergeCell ref="L22:M22"/>
    <mergeCell ref="N22:O22"/>
    <mergeCell ref="P22:Q22"/>
    <mergeCell ref="C21:G21"/>
    <mergeCell ref="J21:K21"/>
    <mergeCell ref="L21:M21"/>
    <mergeCell ref="N21:O21"/>
    <mergeCell ref="P21:Q21"/>
    <mergeCell ref="H18:I19"/>
    <mergeCell ref="J18:K19"/>
    <mergeCell ref="L18:M19"/>
    <mergeCell ref="N18:O19"/>
    <mergeCell ref="P18:Q19"/>
    <mergeCell ref="D27:H27"/>
    <mergeCell ref="D28:H28"/>
    <mergeCell ref="D29:H29"/>
    <mergeCell ref="C34:H34"/>
    <mergeCell ref="C18:G19"/>
    <mergeCell ref="D30:H30"/>
    <mergeCell ref="D31:H31"/>
    <mergeCell ref="C20:G20"/>
    <mergeCell ref="J20:K20"/>
    <mergeCell ref="L20:M20"/>
    <mergeCell ref="N20:O20"/>
    <mergeCell ref="P20:Q20"/>
    <mergeCell ref="E11:F12"/>
    <mergeCell ref="C13:D14"/>
    <mergeCell ref="E13:F14"/>
    <mergeCell ref="C15:D16"/>
    <mergeCell ref="C10:D10"/>
    <mergeCell ref="E10:F10"/>
    <mergeCell ref="P13:R13"/>
    <mergeCell ref="P14:R14"/>
    <mergeCell ref="P15:R15"/>
    <mergeCell ref="P16:R16"/>
    <mergeCell ref="B11:B12"/>
    <mergeCell ref="B13:B14"/>
    <mergeCell ref="B15:B16"/>
    <mergeCell ref="C11:D12"/>
    <mergeCell ref="L16:M16"/>
    <mergeCell ref="H13:K13"/>
    <mergeCell ref="H14:K14"/>
    <mergeCell ref="H15:K15"/>
    <mergeCell ref="H16:K16"/>
    <mergeCell ref="N13:O13"/>
    <mergeCell ref="N14:O14"/>
    <mergeCell ref="N15:O15"/>
    <mergeCell ref="N16:O16"/>
    <mergeCell ref="L11:M12"/>
    <mergeCell ref="H11:K12"/>
    <mergeCell ref="L13:M13"/>
    <mergeCell ref="L14:M14"/>
    <mergeCell ref="L15:M15"/>
    <mergeCell ref="T7:Y7"/>
    <mergeCell ref="N11:O12"/>
    <mergeCell ref="P11:R12"/>
    <mergeCell ref="N5:R5"/>
    <mergeCell ref="U1:Y5"/>
    <mergeCell ref="T1:T5"/>
    <mergeCell ref="K2:L2"/>
    <mergeCell ref="N1:O1"/>
    <mergeCell ref="N2:R2"/>
    <mergeCell ref="B4:C4"/>
    <mergeCell ref="B5:I5"/>
    <mergeCell ref="K4:L4"/>
    <mergeCell ref="K5:L5"/>
    <mergeCell ref="N4:O4"/>
    <mergeCell ref="U34:V34"/>
    <mergeCell ref="U35:V35"/>
    <mergeCell ref="U36:V36"/>
    <mergeCell ref="U37:V37"/>
    <mergeCell ref="U38:V38"/>
    <mergeCell ref="U39:V39"/>
    <mergeCell ref="U25:V25"/>
    <mergeCell ref="U26:V26"/>
    <mergeCell ref="U27:V27"/>
    <mergeCell ref="U28:V28"/>
    <mergeCell ref="U29:V29"/>
    <mergeCell ref="U33:V33"/>
    <mergeCell ref="U19:V19"/>
    <mergeCell ref="U20:V20"/>
    <mergeCell ref="U21:V21"/>
    <mergeCell ref="U22:V22"/>
    <mergeCell ref="U23:V23"/>
    <mergeCell ref="U24:V24"/>
    <mergeCell ref="U13:V13"/>
    <mergeCell ref="U14:V14"/>
    <mergeCell ref="U15:V15"/>
    <mergeCell ref="U16:V16"/>
    <mergeCell ref="U17:V17"/>
    <mergeCell ref="U18:V18"/>
    <mergeCell ref="B1:C1"/>
    <mergeCell ref="U9:V9"/>
    <mergeCell ref="U10:V10"/>
    <mergeCell ref="U11:V11"/>
    <mergeCell ref="U12:V12"/>
    <mergeCell ref="B2:F2"/>
    <mergeCell ref="H1:I1"/>
    <mergeCell ref="H2:I2"/>
    <mergeCell ref="K1:L1"/>
    <mergeCell ref="K7:L7"/>
    <mergeCell ref="L8:L9"/>
    <mergeCell ref="N7:O7"/>
    <mergeCell ref="O8:O9"/>
    <mergeCell ref="Q7:R7"/>
    <mergeCell ref="R8:R9"/>
    <mergeCell ref="B7:C7"/>
    <mergeCell ref="C8:C9"/>
    <mergeCell ref="E7:F7"/>
    <mergeCell ref="F8:F9"/>
    <mergeCell ref="H7:I7"/>
    <mergeCell ref="I8:I9"/>
  </mergeCells>
  <conditionalFormatting sqref="U10:V10 U14:V14 U25:V26 U28:V29 U30:U32 U34:V34 U37:V37">
    <cfRule type="expression" dxfId="5" priority="3">
      <formula>NOT($T10)</formula>
    </cfRule>
  </conditionalFormatting>
  <conditionalFormatting sqref="X52">
    <cfRule type="cellIs" dxfId="4" priority="2" operator="greaterThan">
      <formula>3*($B$8+$B$9)</formula>
    </cfRule>
    <cfRule type="cellIs" dxfId="3" priority="1" operator="greaterThanOrEqual">
      <formula>10*($B$8+$B$9)</formula>
    </cfRule>
  </conditionalFormatting>
  <dataValidations count="3">
    <dataValidation type="list" allowBlank="1" showInputMessage="1" showErrorMessage="1" sqref="X9:X39" xr:uid="{0B012E0B-8782-4BDD-B7AE-8A3FF4905F98}">
      <formula1>"FOR,DES,CON,INT,SAB,CAR"</formula1>
    </dataValidation>
    <dataValidation type="list" allowBlank="1" showInputMessage="1" showErrorMessage="1" sqref="L13:M16" xr:uid="{E8D4D9A8-F3FA-4AB6-8BC5-6E78602E2C05}">
      <formula1>"Leve,Pesada,Escudo,Outro,-"</formula1>
    </dataValidation>
    <dataValidation type="list" allowBlank="1" showInputMessage="1" showErrorMessage="1" sqref="H20:H25" xr:uid="{1542D8B2-1BFE-4BA4-8228-F13C6F323ED5}">
      <formula1>"L,P,-"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W26 W19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19</xdr:col>
                    <xdr:colOff>0</xdr:colOff>
                    <xdr:row>7</xdr:row>
                    <xdr:rowOff>209550</xdr:rowOff>
                  </from>
                  <to>
                    <xdr:col>20</xdr:col>
                    <xdr:colOff>57150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161925</xdr:rowOff>
                  </from>
                  <to>
                    <xdr:col>20</xdr:col>
                    <xdr:colOff>57150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9</xdr:row>
                    <xdr:rowOff>161925</xdr:rowOff>
                  </from>
                  <to>
                    <xdr:col>20</xdr:col>
                    <xdr:colOff>57150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19</xdr:col>
                    <xdr:colOff>0</xdr:colOff>
                    <xdr:row>10</xdr:row>
                    <xdr:rowOff>152400</xdr:rowOff>
                  </from>
                  <to>
                    <xdr:col>20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19</xdr:col>
                    <xdr:colOff>0</xdr:colOff>
                    <xdr:row>11</xdr:row>
                    <xdr:rowOff>152400</xdr:rowOff>
                  </from>
                  <to>
                    <xdr:col>20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12</xdr:row>
                    <xdr:rowOff>152400</xdr:rowOff>
                  </from>
                  <to>
                    <xdr:col>20</xdr:col>
                    <xdr:colOff>57150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152400</xdr:rowOff>
                  </from>
                  <to>
                    <xdr:col>20</xdr:col>
                    <xdr:colOff>57150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152400</xdr:rowOff>
                  </from>
                  <to>
                    <xdr:col>20</xdr:col>
                    <xdr:colOff>57150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19</xdr:col>
                    <xdr:colOff>0</xdr:colOff>
                    <xdr:row>15</xdr:row>
                    <xdr:rowOff>152400</xdr:rowOff>
                  </from>
                  <to>
                    <xdr:col>20</xdr:col>
                    <xdr:colOff>57150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19</xdr:col>
                    <xdr:colOff>0</xdr:colOff>
                    <xdr:row>16</xdr:row>
                    <xdr:rowOff>152400</xdr:rowOff>
                  </from>
                  <to>
                    <xdr:col>20</xdr:col>
                    <xdr:colOff>57150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152400</xdr:rowOff>
                  </from>
                  <to>
                    <xdr:col>20</xdr:col>
                    <xdr:colOff>57150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152400</xdr:rowOff>
                  </from>
                  <to>
                    <xdr:col>20</xdr:col>
                    <xdr:colOff>57150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19</xdr:col>
                    <xdr:colOff>0</xdr:colOff>
                    <xdr:row>19</xdr:row>
                    <xdr:rowOff>152400</xdr:rowOff>
                  </from>
                  <to>
                    <xdr:col>20</xdr:col>
                    <xdr:colOff>57150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152400</xdr:rowOff>
                  </from>
                  <to>
                    <xdr:col>20</xdr:col>
                    <xdr:colOff>57150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152400</xdr:rowOff>
                  </from>
                  <to>
                    <xdr:col>20</xdr:col>
                    <xdr:colOff>57150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19</xdr:col>
                    <xdr:colOff>0</xdr:colOff>
                    <xdr:row>22</xdr:row>
                    <xdr:rowOff>161925</xdr:rowOff>
                  </from>
                  <to>
                    <xdr:col>20</xdr:col>
                    <xdr:colOff>57150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19</xdr:col>
                    <xdr:colOff>0</xdr:colOff>
                    <xdr:row>23</xdr:row>
                    <xdr:rowOff>161925</xdr:rowOff>
                  </from>
                  <to>
                    <xdr:col>20</xdr:col>
                    <xdr:colOff>57150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19</xdr:col>
                    <xdr:colOff>0</xdr:colOff>
                    <xdr:row>24</xdr:row>
                    <xdr:rowOff>161925</xdr:rowOff>
                  </from>
                  <to>
                    <xdr:col>20</xdr:col>
                    <xdr:colOff>57150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19</xdr:col>
                    <xdr:colOff>0</xdr:colOff>
                    <xdr:row>25</xdr:row>
                    <xdr:rowOff>161925</xdr:rowOff>
                  </from>
                  <to>
                    <xdr:col>20</xdr:col>
                    <xdr:colOff>57150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19</xdr:col>
                    <xdr:colOff>0</xdr:colOff>
                    <xdr:row>26</xdr:row>
                    <xdr:rowOff>161925</xdr:rowOff>
                  </from>
                  <to>
                    <xdr:col>20</xdr:col>
                    <xdr:colOff>57150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161925</xdr:rowOff>
                  </from>
                  <to>
                    <xdr:col>20</xdr:col>
                    <xdr:colOff>57150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19</xdr:col>
                    <xdr:colOff>0</xdr:colOff>
                    <xdr:row>28</xdr:row>
                    <xdr:rowOff>161925</xdr:rowOff>
                  </from>
                  <to>
                    <xdr:col>20</xdr:col>
                    <xdr:colOff>57150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19</xdr:col>
                    <xdr:colOff>0</xdr:colOff>
                    <xdr:row>29</xdr:row>
                    <xdr:rowOff>161925</xdr:rowOff>
                  </from>
                  <to>
                    <xdr:col>20</xdr:col>
                    <xdr:colOff>57150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19</xdr:col>
                    <xdr:colOff>0</xdr:colOff>
                    <xdr:row>30</xdr:row>
                    <xdr:rowOff>161925</xdr:rowOff>
                  </from>
                  <to>
                    <xdr:col>20</xdr:col>
                    <xdr:colOff>57150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19</xdr:col>
                    <xdr:colOff>0</xdr:colOff>
                    <xdr:row>31</xdr:row>
                    <xdr:rowOff>161925</xdr:rowOff>
                  </from>
                  <to>
                    <xdr:col>20</xdr:col>
                    <xdr:colOff>57150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19</xdr:col>
                    <xdr:colOff>0</xdr:colOff>
                    <xdr:row>32</xdr:row>
                    <xdr:rowOff>161925</xdr:rowOff>
                  </from>
                  <to>
                    <xdr:col>20</xdr:col>
                    <xdr:colOff>57150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19</xdr:col>
                    <xdr:colOff>0</xdr:colOff>
                    <xdr:row>33</xdr:row>
                    <xdr:rowOff>161925</xdr:rowOff>
                  </from>
                  <to>
                    <xdr:col>20</xdr:col>
                    <xdr:colOff>57150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19</xdr:col>
                    <xdr:colOff>0</xdr:colOff>
                    <xdr:row>34</xdr:row>
                    <xdr:rowOff>161925</xdr:rowOff>
                  </from>
                  <to>
                    <xdr:col>20</xdr:col>
                    <xdr:colOff>57150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19</xdr:col>
                    <xdr:colOff>0</xdr:colOff>
                    <xdr:row>35</xdr:row>
                    <xdr:rowOff>161925</xdr:rowOff>
                  </from>
                  <to>
                    <xdr:col>20</xdr:col>
                    <xdr:colOff>57150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161925</xdr:rowOff>
                  </from>
                  <to>
                    <xdr:col>20</xdr:col>
                    <xdr:colOff>57150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19</xdr:col>
                    <xdr:colOff>0</xdr:colOff>
                    <xdr:row>37</xdr:row>
                    <xdr:rowOff>161925</xdr:rowOff>
                  </from>
                  <to>
                    <xdr:col>20</xdr:col>
                    <xdr:colOff>57150</xdr:colOff>
                    <xdr:row>39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 Beier</dc:creator>
  <cp:lastModifiedBy>Gustav Beier</cp:lastModifiedBy>
  <dcterms:created xsi:type="dcterms:W3CDTF">2020-09-16T15:39:49Z</dcterms:created>
  <dcterms:modified xsi:type="dcterms:W3CDTF">2020-09-16T17:01:36Z</dcterms:modified>
</cp:coreProperties>
</file>